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G:\PEP_Ecoconception\PEP Etude Produits\PEP ind PAC\2WH\2WH  CH-OE FR 21T1\"/>
    </mc:Choice>
  </mc:AlternateContent>
  <xr:revisionPtr revIDLastSave="0" documentId="13_ncr:1_{8033B6B7-7656-462A-BCF7-C7F4CD114A4D}" xr6:coauthVersionLast="45" xr6:coauthVersionMax="45" xr10:uidLastSave="{00000000-0000-0000-0000-000000000000}"/>
  <bookViews>
    <workbookView xWindow="28680" yWindow="-120" windowWidth="29040" windowHeight="15840" xr2:uid="{00000000-000D-0000-FFFF-FFFF00000000}"/>
  </bookViews>
  <sheets>
    <sheet name="Information" sheetId="1" r:id="rId1"/>
    <sheet name="Impact Echelle Equipement"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4" l="1"/>
  <c r="C8" i="4"/>
  <c r="C7" i="4"/>
  <c r="C6" i="4"/>
  <c r="C5" i="4"/>
  <c r="O53" i="4"/>
  <c r="M53" i="4"/>
  <c r="L53" i="4"/>
  <c r="K53" i="4"/>
  <c r="O52" i="4"/>
  <c r="M52" i="4"/>
  <c r="L52" i="4"/>
  <c r="K52" i="4"/>
  <c r="O51" i="4"/>
  <c r="M51" i="4"/>
  <c r="L51" i="4"/>
  <c r="K51" i="4"/>
  <c r="O50" i="4"/>
  <c r="M50" i="4"/>
  <c r="L50" i="4"/>
  <c r="K50" i="4"/>
  <c r="O49" i="4"/>
  <c r="M49" i="4"/>
  <c r="L49" i="4"/>
  <c r="K49" i="4"/>
  <c r="O48" i="4"/>
  <c r="M48" i="4"/>
  <c r="L48" i="4"/>
  <c r="K48" i="4"/>
  <c r="O47" i="4"/>
  <c r="M47" i="4"/>
  <c r="L47" i="4"/>
  <c r="K47" i="4"/>
  <c r="O46" i="4"/>
  <c r="M46" i="4"/>
  <c r="L46" i="4"/>
  <c r="K46" i="4"/>
  <c r="O45" i="4"/>
  <c r="M45" i="4"/>
  <c r="L45" i="4"/>
  <c r="K45" i="4"/>
  <c r="O44" i="4"/>
  <c r="M44" i="4"/>
  <c r="L44" i="4"/>
  <c r="K44" i="4"/>
  <c r="O43" i="4"/>
  <c r="M43" i="4"/>
  <c r="L43" i="4"/>
  <c r="K43" i="4"/>
  <c r="O42" i="4"/>
  <c r="M42" i="4"/>
  <c r="L42" i="4"/>
  <c r="K42" i="4"/>
  <c r="O41" i="4"/>
  <c r="M41" i="4"/>
  <c r="L41" i="4"/>
  <c r="K41" i="4"/>
  <c r="O40" i="4"/>
  <c r="M40" i="4"/>
  <c r="L40" i="4"/>
  <c r="K40" i="4"/>
  <c r="O39" i="4"/>
  <c r="M39" i="4"/>
  <c r="L39" i="4"/>
  <c r="K39" i="4"/>
  <c r="O38" i="4"/>
  <c r="M38" i="4"/>
  <c r="L38" i="4"/>
  <c r="K38" i="4"/>
  <c r="O37" i="4"/>
  <c r="M37" i="4"/>
  <c r="L37" i="4"/>
  <c r="K37" i="4"/>
  <c r="O36" i="4"/>
  <c r="M36" i="4"/>
  <c r="L36" i="4"/>
  <c r="K36" i="4"/>
  <c r="O35" i="4"/>
  <c r="M35" i="4"/>
  <c r="L35" i="4"/>
  <c r="K35" i="4"/>
  <c r="O34" i="4"/>
  <c r="M34" i="4"/>
  <c r="L34" i="4"/>
  <c r="K34" i="4"/>
  <c r="O33" i="4"/>
  <c r="M33" i="4"/>
  <c r="L33" i="4"/>
  <c r="K33" i="4"/>
  <c r="O32" i="4"/>
  <c r="M32" i="4"/>
  <c r="L32" i="4"/>
  <c r="K32" i="4"/>
  <c r="O31" i="4"/>
  <c r="M31" i="4"/>
  <c r="L31" i="4"/>
  <c r="K31" i="4"/>
  <c r="O30" i="4"/>
  <c r="M30" i="4"/>
  <c r="L30" i="4"/>
  <c r="K30" i="4"/>
  <c r="O29" i="4"/>
  <c r="M29" i="4"/>
  <c r="L29" i="4"/>
  <c r="K29" i="4"/>
  <c r="O28" i="4"/>
  <c r="M28" i="4"/>
  <c r="L28" i="4"/>
  <c r="K28" i="4"/>
  <c r="O27" i="4"/>
  <c r="M27" i="4"/>
  <c r="L27" i="4"/>
  <c r="K27" i="4"/>
  <c r="C22" i="4"/>
  <c r="H49" i="4" s="1"/>
  <c r="C21" i="4"/>
  <c r="J51" i="4" s="1"/>
  <c r="C20" i="4"/>
  <c r="N47" i="4" s="1"/>
  <c r="C19" i="4"/>
  <c r="F52" i="4" s="1"/>
  <c r="C18" i="4"/>
  <c r="E47" i="4" s="1"/>
  <c r="C17" i="4"/>
  <c r="D40" i="4" s="1"/>
  <c r="B22" i="4"/>
  <c r="B21" i="4"/>
  <c r="B20" i="4"/>
  <c r="B19" i="4"/>
  <c r="B18" i="4"/>
  <c r="B17" i="4"/>
  <c r="B9" i="4"/>
  <c r="B8" i="4"/>
  <c r="B7" i="4"/>
  <c r="B6" i="4"/>
  <c r="B5" i="4"/>
  <c r="F29" i="4" l="1"/>
  <c r="N32" i="4"/>
  <c r="I34" i="4"/>
  <c r="F35" i="4"/>
  <c r="H44" i="4"/>
  <c r="F45" i="4"/>
  <c r="F33" i="4"/>
  <c r="H39" i="4"/>
  <c r="J44" i="4"/>
  <c r="F53" i="4"/>
  <c r="N27" i="4"/>
  <c r="H29" i="4"/>
  <c r="E32" i="4"/>
  <c r="J34" i="4"/>
  <c r="H35" i="4"/>
  <c r="N42" i="4"/>
  <c r="I44" i="4"/>
  <c r="H48" i="4"/>
  <c r="E53" i="4"/>
  <c r="F32" i="4"/>
  <c r="E42" i="4"/>
  <c r="H52" i="4"/>
  <c r="N50" i="4"/>
  <c r="J28" i="4"/>
  <c r="I31" i="4"/>
  <c r="H32" i="4"/>
  <c r="N37" i="4"/>
  <c r="F42" i="4"/>
  <c r="F43" i="4"/>
  <c r="F47" i="4"/>
  <c r="I52" i="4"/>
  <c r="E27" i="4"/>
  <c r="J31" i="4"/>
  <c r="J32" i="4"/>
  <c r="E37" i="4"/>
  <c r="I41" i="4"/>
  <c r="H42" i="4"/>
  <c r="N45" i="4"/>
  <c r="H47" i="4"/>
  <c r="E50" i="4"/>
  <c r="J52" i="4"/>
  <c r="F27" i="4"/>
  <c r="F37" i="4"/>
  <c r="F38" i="4"/>
  <c r="J41" i="4"/>
  <c r="J42" i="4"/>
  <c r="F50" i="4"/>
  <c r="F51" i="4"/>
  <c r="H30" i="4"/>
  <c r="D35" i="4"/>
  <c r="I36" i="4"/>
  <c r="H37" i="4"/>
  <c r="J46" i="4"/>
  <c r="I49" i="4"/>
  <c r="H50" i="4"/>
  <c r="N53" i="4"/>
  <c r="H34" i="4"/>
  <c r="E35" i="4"/>
  <c r="J36" i="4"/>
  <c r="J37" i="4"/>
  <c r="H40" i="4"/>
  <c r="E45" i="4"/>
  <c r="J49" i="4"/>
  <c r="J50" i="4"/>
  <c r="D30" i="4"/>
  <c r="E30" i="4"/>
  <c r="D33" i="4"/>
  <c r="N35" i="4"/>
  <c r="D38" i="4"/>
  <c r="I39" i="4"/>
  <c r="E40" i="4"/>
  <c r="N40" i="4"/>
  <c r="D43" i="4"/>
  <c r="I47" i="4"/>
  <c r="E48" i="4"/>
  <c r="N48" i="4"/>
  <c r="D51" i="4"/>
  <c r="H27" i="4"/>
  <c r="D28" i="4"/>
  <c r="J29" i="4"/>
  <c r="F30" i="4"/>
  <c r="I32" i="4"/>
  <c r="G32" i="4" s="1"/>
  <c r="E33" i="4"/>
  <c r="N33" i="4"/>
  <c r="I37" i="4"/>
  <c r="E38" i="4"/>
  <c r="N38" i="4"/>
  <c r="J39" i="4"/>
  <c r="F40" i="4"/>
  <c r="I42" i="4"/>
  <c r="E43" i="4"/>
  <c r="N43" i="4"/>
  <c r="H45" i="4"/>
  <c r="D46" i="4"/>
  <c r="J47" i="4"/>
  <c r="F48" i="4"/>
  <c r="I50" i="4"/>
  <c r="E51" i="4"/>
  <c r="N51" i="4"/>
  <c r="H53" i="4"/>
  <c r="I29" i="4"/>
  <c r="N30" i="4"/>
  <c r="I27" i="4"/>
  <c r="N28" i="4"/>
  <c r="D31" i="4"/>
  <c r="E46" i="4"/>
  <c r="D29" i="4"/>
  <c r="F31" i="4"/>
  <c r="E34" i="4"/>
  <c r="N34" i="4"/>
  <c r="J35" i="4"/>
  <c r="F36" i="4"/>
  <c r="I38" i="4"/>
  <c r="E39" i="4"/>
  <c r="J40" i="4"/>
  <c r="F41" i="4"/>
  <c r="I43" i="4"/>
  <c r="E44" i="4"/>
  <c r="N44" i="4"/>
  <c r="H46" i="4"/>
  <c r="D47" i="4"/>
  <c r="J48" i="4"/>
  <c r="F49" i="4"/>
  <c r="I51" i="4"/>
  <c r="E52" i="4"/>
  <c r="N52" i="4"/>
  <c r="D48" i="4"/>
  <c r="E28" i="4"/>
  <c r="D36" i="4"/>
  <c r="D41" i="4"/>
  <c r="I45" i="4"/>
  <c r="N46" i="4"/>
  <c r="D49" i="4"/>
  <c r="I53" i="4"/>
  <c r="J27" i="4"/>
  <c r="F28" i="4"/>
  <c r="I30" i="4"/>
  <c r="E31" i="4"/>
  <c r="N31" i="4"/>
  <c r="H33" i="4"/>
  <c r="D34" i="4"/>
  <c r="I35" i="4"/>
  <c r="E36" i="4"/>
  <c r="N36" i="4"/>
  <c r="H38" i="4"/>
  <c r="D39" i="4"/>
  <c r="I40" i="4"/>
  <c r="E41" i="4"/>
  <c r="N41" i="4"/>
  <c r="H43" i="4"/>
  <c r="D44" i="4"/>
  <c r="J45" i="4"/>
  <c r="F46" i="4"/>
  <c r="I48" i="4"/>
  <c r="E49" i="4"/>
  <c r="N49" i="4"/>
  <c r="H51" i="4"/>
  <c r="D52" i="4"/>
  <c r="J53" i="4"/>
  <c r="H28" i="4"/>
  <c r="J30" i="4"/>
  <c r="I33" i="4"/>
  <c r="D27" i="4"/>
  <c r="I28" i="4"/>
  <c r="E29" i="4"/>
  <c r="N29" i="4"/>
  <c r="H31" i="4"/>
  <c r="D32" i="4"/>
  <c r="J33" i="4"/>
  <c r="F34" i="4"/>
  <c r="H36" i="4"/>
  <c r="D37" i="4"/>
  <c r="J38" i="4"/>
  <c r="F39" i="4"/>
  <c r="N39" i="4"/>
  <c r="H41" i="4"/>
  <c r="D42" i="4"/>
  <c r="J43" i="4"/>
  <c r="G43" i="4" s="1"/>
  <c r="F44" i="4"/>
  <c r="I46" i="4"/>
  <c r="G46" i="4" s="1"/>
  <c r="D50" i="4"/>
  <c r="D45" i="4"/>
  <c r="D53" i="4"/>
  <c r="G41" i="4" l="1"/>
  <c r="G51" i="4"/>
  <c r="C51" i="4" s="1"/>
  <c r="G33" i="4"/>
  <c r="C33" i="4" s="1"/>
  <c r="C32" i="4"/>
  <c r="G47" i="4"/>
  <c r="C47" i="4" s="1"/>
  <c r="G49" i="4"/>
  <c r="C49" i="4" s="1"/>
  <c r="G36" i="4"/>
  <c r="G50" i="4"/>
  <c r="C50" i="4" s="1"/>
  <c r="G44" i="4"/>
  <c r="C44" i="4" s="1"/>
  <c r="G28" i="4"/>
  <c r="C28" i="4" s="1"/>
  <c r="G37" i="4"/>
  <c r="C37" i="4" s="1"/>
  <c r="G27" i="4"/>
  <c r="C27" i="4" s="1"/>
  <c r="G52" i="4"/>
  <c r="C52" i="4" s="1"/>
  <c r="G34" i="4"/>
  <c r="G39" i="4"/>
  <c r="C39" i="4" s="1"/>
  <c r="G29" i="4"/>
  <c r="C29" i="4" s="1"/>
  <c r="G31" i="4"/>
  <c r="C31" i="4" s="1"/>
  <c r="G45" i="4"/>
  <c r="C45" i="4" s="1"/>
  <c r="C43" i="4"/>
  <c r="C41" i="4"/>
  <c r="G42" i="4"/>
  <c r="C42" i="4" s="1"/>
  <c r="G40" i="4"/>
  <c r="C40" i="4" s="1"/>
  <c r="G48" i="4"/>
  <c r="C48" i="4" s="1"/>
  <c r="G35" i="4"/>
  <c r="C35" i="4" s="1"/>
  <c r="G53" i="4"/>
  <c r="C53" i="4" s="1"/>
  <c r="G38" i="4"/>
  <c r="C38" i="4" s="1"/>
  <c r="C46" i="4"/>
  <c r="G30" i="4"/>
  <c r="C30" i="4" s="1"/>
  <c r="C34" i="4"/>
  <c r="C36" i="4"/>
</calcChain>
</file>

<file path=xl/sharedStrings.xml><?xml version="1.0" encoding="utf-8"?>
<sst xmlns="http://schemas.openxmlformats.org/spreadsheetml/2006/main" count="198" uniqueCount="108">
  <si>
    <t>PROFIL ENVIRONNEMENTAL PRODUIT</t>
  </si>
  <si>
    <t>Outil d'aide à l'usage des règles d'extrapolation</t>
  </si>
  <si>
    <t>Conforme à la norme ISO 14025 : 2010 déclarations environnementales de type III</t>
  </si>
  <si>
    <t xml:space="preserve">PEP individuel certifié PEP ECO Passeport </t>
  </si>
  <si>
    <t>Document de référence</t>
  </si>
  <si>
    <t>Nom</t>
  </si>
  <si>
    <t>ETAPES</t>
  </si>
  <si>
    <t>COEFFICIENTS</t>
  </si>
  <si>
    <t>Total</t>
  </si>
  <si>
    <t>Fabrication (A1-A3)</t>
  </si>
  <si>
    <t>Distribution (A4)</t>
  </si>
  <si>
    <t>Installation (A5)</t>
  </si>
  <si>
    <t>Utilisation (B2)</t>
  </si>
  <si>
    <t>Fin de vie (C1-C4)</t>
  </si>
  <si>
    <t>Publication</t>
  </si>
  <si>
    <t>UNITE</t>
  </si>
  <si>
    <t>FABRICATION</t>
  </si>
  <si>
    <t>DISTRIBUTION</t>
  </si>
  <si>
    <t>INSTALLATION</t>
  </si>
  <si>
    <t>UTILISATION</t>
  </si>
  <si>
    <t>FIN DE VIE</t>
  </si>
  <si>
    <t>B1</t>
  </si>
  <si>
    <t>B2</t>
  </si>
  <si>
    <t>B6</t>
  </si>
  <si>
    <t>Coefficients</t>
  </si>
  <si>
    <t>Réchauffement climatique</t>
  </si>
  <si>
    <t>kg.equivalent.CO2</t>
  </si>
  <si>
    <t>Appauvrissement de la couche d’ozone</t>
  </si>
  <si>
    <t>kg.equivalent.CFC-11</t>
  </si>
  <si>
    <t>Acidification des sols et de l’eau</t>
  </si>
  <si>
    <t>kg.equivalent.SO2</t>
  </si>
  <si>
    <t>Eutrophisation</t>
  </si>
  <si>
    <t>kg.equivalent.P04 3-</t>
  </si>
  <si>
    <t>Formation d’ozone photochimique</t>
  </si>
  <si>
    <t>kg.equivalent.C2H4</t>
  </si>
  <si>
    <t>Epuisement des ressources abiotiques – éléments</t>
  </si>
  <si>
    <t>kg.equivalent.Sb</t>
  </si>
  <si>
    <t>Epuisement des ressources abiotiques – combustibles fossiles</t>
  </si>
  <si>
    <t>MJ</t>
  </si>
  <si>
    <t>Pollution de l’eau</t>
  </si>
  <si>
    <t>m3</t>
  </si>
  <si>
    <t>Pollution de l’air</t>
  </si>
  <si>
    <t>Utilisation de l’énergie primaire renouvelable, à l’exclusion des ressources d’énergie primaire renouvelables utilisées comme matières premières</t>
  </si>
  <si>
    <t>Utilisation des ressources d’énergie primaire renouvelables utilisées en tant que matières premières</t>
  </si>
  <si>
    <t>Utilisation totale des ressources d’énergie primaire renouvelables(MJ) </t>
  </si>
  <si>
    <t>Utilisation de l’énergie primaire non renouvelable, à l’exclusion des ressources d’énergie primaire renouvelables utilisées comme matières premières</t>
  </si>
  <si>
    <t>Utilisation des ressources d’énergie primaire non renouvelables utilisées en tant que matières premières</t>
  </si>
  <si>
    <t xml:space="preserve">Utilisation totale des ressources d’énergie primaire non renouvelables (énergie primaire et ressources d'énergie primaire utilisées comme matières premières) </t>
  </si>
  <si>
    <t>Utilisation de matière secondaire</t>
  </si>
  <si>
    <t>kg</t>
  </si>
  <si>
    <t>Utilisation de combustibles secondaires renouvelables</t>
  </si>
  <si>
    <t>Utilisation de combustibles secondaires non renouvelables</t>
  </si>
  <si>
    <t>Utilisation nette d’eau douce</t>
  </si>
  <si>
    <t>Énergie primaire totale utilisée durant le cycle de vie</t>
  </si>
  <si>
    <t>Déchets dangereux éliminés</t>
  </si>
  <si>
    <t>Déchets non dangereux éliminés</t>
  </si>
  <si>
    <t>Déchets radioactifs éliminés</t>
  </si>
  <si>
    <t>Composants destinés à la réutilisation</t>
  </si>
  <si>
    <t>Matériaux destinés au recyclage</t>
  </si>
  <si>
    <t>Matériaux destinés à la récupération d’énergie</t>
  </si>
  <si>
    <t>Energie fournie à l’extérieur</t>
  </si>
  <si>
    <t>B3</t>
  </si>
  <si>
    <t>B4</t>
  </si>
  <si>
    <t>B5</t>
  </si>
  <si>
    <t>B7</t>
  </si>
  <si>
    <t>Fabrication
A1-A3</t>
  </si>
  <si>
    <t>Distribution
A4</t>
  </si>
  <si>
    <t>Installation
A5</t>
  </si>
  <si>
    <t>Utilisation
B1-B7</t>
  </si>
  <si>
    <t>Fin de vie
C1-C4</t>
  </si>
  <si>
    <t>Utilisation de l’énergie primaire renouvelable (énergie matière exclue)</t>
  </si>
  <si>
    <t>Utilisation de l’énergie primaire non renouvelable (énergie matière exclue)</t>
  </si>
  <si>
    <t>Utilisation totale des ressources d’énergie primaire non renouvelables</t>
  </si>
  <si>
    <t>REFERENCE PRODUIT</t>
  </si>
  <si>
    <t>IMPACT A L'ECHELLE DE L'EQUIPEMENT</t>
  </si>
  <si>
    <t>Choix du produit :</t>
  </si>
  <si>
    <t>Contact</t>
  </si>
  <si>
    <t>PEP@BDRThermea.fr</t>
  </si>
  <si>
    <t>Règles de rédaction : PCR-ed3-FR-2015 04 02</t>
  </si>
  <si>
    <t>Information et référentiels : www.pep-ecopassport.org</t>
  </si>
  <si>
    <t>Unité à l'échelle de l'équipement</t>
  </si>
  <si>
    <t>Pompe à chaleur air/eau</t>
  </si>
  <si>
    <t>ERIA-N</t>
  </si>
  <si>
    <t>Complété par : PSR-0013-ed2.0-FR2019 12 06</t>
  </si>
  <si>
    <r>
      <t xml:space="preserve">Pompe à chaleur air/eau d'une puissance de XX* kW assurant la fonction de fournir de la chaleur à un logement individuel pour une durée de vie de référence de 17 ans
</t>
    </r>
    <r>
      <rPr>
        <i/>
        <sz val="9"/>
        <color theme="1"/>
        <rFont val="Calibri"/>
        <family val="2"/>
        <scheme val="minor"/>
      </rPr>
      <t>*La puissance est à ajuster en fonction du produit considéré de la gamme</t>
    </r>
  </si>
  <si>
    <t>N° d’enregistrement : CHAP00006-V01.01-FR</t>
  </si>
  <si>
    <t>CHARGE NOMINALE EN MODE CHAUD - kW (1)</t>
  </si>
  <si>
    <t>MASSE DU PRODUIT -HORS EMBALLLAGE - KG (2)</t>
  </si>
  <si>
    <t>MASSE DE L'EMBALLAGE - KG (2)</t>
  </si>
  <si>
    <t>CONSOMMATION TOTALE</t>
  </si>
  <si>
    <t>Utilisation (B1 - B7, hors B2)</t>
  </si>
  <si>
    <t>Eria-N 4.5 HM Mono</t>
  </si>
  <si>
    <t>Eria-N 4.5 EM Mono</t>
  </si>
  <si>
    <t>Eria-N 6 HM Mono</t>
  </si>
  <si>
    <t>Eria-N 8 HM Mono</t>
  </si>
  <si>
    <t>Eria-N 8 EM Mono</t>
  </si>
  <si>
    <t>Eria-N 11 HM Mono</t>
  </si>
  <si>
    <t>Eria-N 11 EM Mono</t>
  </si>
  <si>
    <t>Eria-N 11 HT Tri</t>
  </si>
  <si>
    <t>Eria-N 11 ET Tri</t>
  </si>
  <si>
    <t>Eria-N 16 HM Mono</t>
  </si>
  <si>
    <t>Eria-N 16 EM Mono</t>
  </si>
  <si>
    <t>Eria-N 16 HT Tri</t>
  </si>
  <si>
    <t>Eria-N 16 ET Tri</t>
  </si>
  <si>
    <t>TOTAL</t>
  </si>
  <si>
    <r>
      <t xml:space="preserve">(1) </t>
    </r>
    <r>
      <rPr>
        <i/>
        <sz val="9"/>
        <color rgb="FF525757"/>
        <rFont val="Calibri"/>
        <family val="2"/>
        <scheme val="minor"/>
      </rPr>
      <t>Charge nominal de l’appareil (P</t>
    </r>
    <r>
      <rPr>
        <i/>
        <vertAlign val="subscript"/>
        <sz val="9"/>
        <color rgb="FF525757"/>
        <rFont val="Calibri"/>
        <family val="2"/>
        <scheme val="minor"/>
      </rPr>
      <t>design</t>
    </r>
    <r>
      <rPr>
        <i/>
        <sz val="9"/>
        <color rgb="FF525757"/>
        <rFont val="Calibri"/>
        <family val="2"/>
        <scheme val="minor"/>
      </rPr>
      <t>) en mode chauffage pour un fonctionnement de 2066 heures</t>
    </r>
  </si>
  <si>
    <r>
      <t xml:space="preserve">(2) </t>
    </r>
    <r>
      <rPr>
        <i/>
        <sz val="9"/>
        <color rgb="FF525757"/>
        <rFont val="Calibri"/>
        <family val="2"/>
        <scheme val="minor"/>
      </rPr>
      <t>Les masses indiquées correspondent aux masses modélisées dans le cadre du PEP, et peuvent présenter de légères variations avec les masses indiquées dans les documentations techniques des produits, du fait des hypothèses ayant été prises pour l’étude.</t>
    </r>
  </si>
  <si>
    <t>Eria-N 6 EM Mono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</si>
</sst>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40C]mmm\-yy;@"/>
    <numFmt numFmtId="166" formatCode="0.0"/>
    <numFmt numFmtId="167" formatCode="0.000"/>
  </numFmts>
  <fonts count="31">
    <font>
      <sz val="11"/>
      <color theme="1"/>
      <name val="Calibri"/>
      <family val="2"/>
      <scheme val="minor"/>
    </font>
    <font>
      <sz val="11"/>
      <color theme="1"/>
      <name val="Calibri"/>
      <family val="2"/>
      <scheme val="minor"/>
    </font>
    <font>
      <sz val="8.5"/>
      <color theme="1"/>
      <name val="Calibri"/>
      <family val="2"/>
      <scheme val="minor"/>
    </font>
    <font>
      <b/>
      <sz val="20"/>
      <color rgb="FFBA2431"/>
      <name val="Calibri"/>
      <family val="2"/>
      <scheme val="minor"/>
    </font>
    <font>
      <sz val="18"/>
      <color rgb="FF525757"/>
      <name val="Calibri"/>
      <family val="2"/>
      <scheme val="minor"/>
    </font>
    <font>
      <sz val="30"/>
      <color rgb="FFBA2431"/>
      <name val="Calibri"/>
      <family val="2"/>
      <scheme val="minor"/>
    </font>
    <font>
      <sz val="12"/>
      <name val="宋体"/>
      <charset val="134"/>
    </font>
    <font>
      <sz val="10"/>
      <name val="Arial"/>
      <family val="2"/>
    </font>
    <font>
      <sz val="10"/>
      <name val="Arial"/>
      <family val="2"/>
      <charset val="1"/>
    </font>
    <font>
      <u/>
      <sz val="11"/>
      <color theme="10"/>
      <name val="Calibri"/>
      <family val="2"/>
      <scheme val="minor"/>
    </font>
    <font>
      <i/>
      <sz val="14"/>
      <color rgb="FF525757"/>
      <name val="Calibri"/>
      <family val="2"/>
      <scheme val="minor"/>
    </font>
    <font>
      <sz val="10"/>
      <color theme="1"/>
      <name val="Calibri"/>
      <family val="2"/>
      <scheme val="minor"/>
    </font>
    <font>
      <sz val="14"/>
      <color rgb="FF525757"/>
      <name val="Calibri"/>
      <family val="2"/>
      <scheme val="minor"/>
    </font>
    <font>
      <sz val="9"/>
      <color theme="1"/>
      <name val="Calibri"/>
      <family val="2"/>
      <scheme val="minor"/>
    </font>
    <font>
      <i/>
      <sz val="11"/>
      <color rgb="FF525757"/>
      <name val="Calibri"/>
      <family val="2"/>
      <scheme val="minor"/>
    </font>
    <font>
      <b/>
      <sz val="11"/>
      <color theme="1"/>
      <name val="Calibri"/>
      <family val="2"/>
      <scheme val="minor"/>
    </font>
    <font>
      <sz val="11"/>
      <color indexed="8"/>
      <name val="Calibri"/>
      <family val="2"/>
    </font>
    <font>
      <b/>
      <sz val="8"/>
      <color rgb="FFFFFFFF"/>
      <name val="Calibri"/>
      <family val="2"/>
      <scheme val="minor"/>
    </font>
    <font>
      <b/>
      <sz val="7.5"/>
      <color rgb="FFFFFFFF"/>
      <name val="Calibri"/>
      <family val="2"/>
      <scheme val="minor"/>
    </font>
    <font>
      <sz val="8"/>
      <color rgb="FF333333"/>
      <name val="Calibri"/>
      <family val="2"/>
      <scheme val="minor"/>
    </font>
    <font>
      <sz val="10"/>
      <color rgb="FF333333"/>
      <name val="Calibri"/>
      <family val="2"/>
      <scheme val="minor"/>
    </font>
    <font>
      <sz val="11"/>
      <color rgb="FF525757"/>
      <name val="Calibri"/>
      <family val="2"/>
      <scheme val="minor"/>
    </font>
    <font>
      <b/>
      <sz val="11"/>
      <color rgb="FFFFFFFF"/>
      <name val="Calibri"/>
      <family val="2"/>
      <scheme val="minor"/>
    </font>
    <font>
      <sz val="14"/>
      <color theme="1"/>
      <name val="Calibri"/>
      <family val="2"/>
      <scheme val="minor"/>
    </font>
    <font>
      <b/>
      <sz val="28"/>
      <color rgb="FF525757"/>
      <name val="Calibri"/>
      <family val="2"/>
      <scheme val="minor"/>
    </font>
    <font>
      <sz val="9"/>
      <color theme="1"/>
      <name val="Calibri"/>
      <family val="2"/>
    </font>
    <font>
      <i/>
      <sz val="9"/>
      <color theme="1"/>
      <name val="Calibri"/>
      <family val="2"/>
      <scheme val="minor"/>
    </font>
    <font>
      <b/>
      <sz val="10"/>
      <color rgb="FF000000"/>
      <name val="Calibri"/>
      <family val="2"/>
      <scheme val="minor"/>
    </font>
    <font>
      <b/>
      <sz val="6.5"/>
      <color rgb="FF525757"/>
      <name val="Calibri"/>
      <family val="2"/>
      <scheme val="minor"/>
    </font>
    <font>
      <i/>
      <sz val="9"/>
      <color rgb="FF525757"/>
      <name val="Calibri"/>
      <family val="2"/>
      <scheme val="minor"/>
    </font>
    <font>
      <i/>
      <vertAlign val="subscript"/>
      <sz val="9"/>
      <color rgb="FF525757"/>
      <name val="Calibri"/>
      <family val="2"/>
      <scheme val="minor"/>
    </font>
  </fonts>
  <fills count="8">
    <fill>
      <patternFill patternType="none"/>
    </fill>
    <fill>
      <patternFill patternType="gray125"/>
    </fill>
    <fill>
      <patternFill patternType="solid">
        <fgColor rgb="FFC00000"/>
        <bgColor indexed="64"/>
      </patternFill>
    </fill>
    <fill>
      <patternFill patternType="solid">
        <fgColor rgb="FFF2F2F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0" tint="-0.499984740745262"/>
        <bgColor indexed="64"/>
      </patternFill>
    </fill>
  </fills>
  <borders count="6">
    <border>
      <left/>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81">
    <xf numFmtId="0" fontId="0" fillId="0" borderId="0"/>
    <xf numFmtId="0" fontId="9" fillId="0" borderId="0" applyNumberFormat="0" applyFill="0" applyBorder="0" applyAlignment="0" applyProtection="0"/>
    <xf numFmtId="164" fontId="6" fillId="0" borderId="0" applyFont="0" applyFill="0" applyBorder="0" applyAlignment="0" applyProtection="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9" fillId="0" borderId="0" applyNumberFormat="0" applyFill="0" applyBorder="0" applyAlignment="0" applyProtection="0"/>
    <xf numFmtId="0" fontId="8" fillId="0" borderId="0" applyBorder="0">
      <protection locked="0"/>
    </xf>
    <xf numFmtId="0" fontId="16" fillId="0" borderId="0"/>
    <xf numFmtId="0" fontId="16" fillId="0" borderId="0" applyFill="0" applyProtection="0"/>
    <xf numFmtId="0" fontId="16" fillId="0" borderId="0"/>
  </cellStyleXfs>
  <cellXfs count="55">
    <xf numFmtId="0" fontId="0" fillId="0" borderId="0" xfId="0"/>
    <xf numFmtId="0" fontId="0" fillId="0" borderId="0" xfId="0"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0" fillId="0" borderId="0" xfId="0"/>
    <xf numFmtId="0" fontId="10" fillId="0" borderId="0" xfId="0" applyFont="1" applyAlignment="1">
      <alignment horizontal="left" vertical="center"/>
    </xf>
    <xf numFmtId="0" fontId="12" fillId="0" borderId="0" xfId="0" applyFont="1"/>
    <xf numFmtId="0" fontId="9" fillId="0" borderId="0" xfId="76"/>
    <xf numFmtId="0" fontId="14" fillId="0" borderId="0" xfId="0" applyFont="1" applyAlignment="1">
      <alignment horizontal="left" vertical="center"/>
    </xf>
    <xf numFmtId="0" fontId="13" fillId="0" borderId="0" xfId="0" applyFont="1" applyAlignment="1">
      <alignment horizontal="center" vertical="center"/>
    </xf>
    <xf numFmtId="0" fontId="2" fillId="3" borderId="1" xfId="0" applyFont="1" applyFill="1" applyBorder="1" applyAlignment="1">
      <alignment horizontal="center" vertical="center" wrapText="1"/>
    </xf>
    <xf numFmtId="0" fontId="0" fillId="0" borderId="0" xfId="0" applyFont="1"/>
    <xf numFmtId="0" fontId="0" fillId="0" borderId="0" xfId="0" applyFont="1" applyAlignment="1">
      <alignment horizontal="center" vertical="center"/>
    </xf>
    <xf numFmtId="0" fontId="17" fillId="2" borderId="0" xfId="0" applyFont="1" applyFill="1" applyBorder="1" applyAlignment="1">
      <alignment horizontal="right" vertical="center"/>
    </xf>
    <xf numFmtId="0" fontId="0" fillId="0" borderId="0" xfId="0"/>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wrapText="1"/>
    </xf>
    <xf numFmtId="0" fontId="18" fillId="2" borderId="2" xfId="0" applyFont="1" applyFill="1" applyBorder="1" applyAlignment="1">
      <alignment horizontal="center" vertical="center"/>
    </xf>
    <xf numFmtId="0" fontId="19" fillId="0" borderId="0" xfId="0" applyFont="1" applyAlignment="1">
      <alignment vertical="center" wrapText="1"/>
    </xf>
    <xf numFmtId="0" fontId="19" fillId="0" borderId="0" xfId="0" applyFont="1" applyAlignment="1">
      <alignment vertical="center"/>
    </xf>
    <xf numFmtId="0" fontId="19" fillId="4" borderId="0" xfId="0" applyFont="1" applyFill="1" applyAlignment="1">
      <alignment vertical="center" wrapText="1"/>
    </xf>
    <xf numFmtId="0" fontId="20" fillId="0" borderId="2" xfId="0" applyFont="1" applyBorder="1" applyAlignment="1">
      <alignment vertical="center" wrapText="1"/>
    </xf>
    <xf numFmtId="0" fontId="20" fillId="0" borderId="2" xfId="0" applyFont="1" applyBorder="1" applyAlignment="1">
      <alignment horizontal="center" vertical="center"/>
    </xf>
    <xf numFmtId="0" fontId="0" fillId="0" borderId="3" xfId="0" applyFont="1" applyBorder="1" applyAlignment="1">
      <alignment vertical="center"/>
    </xf>
    <xf numFmtId="11" fontId="21" fillId="0" borderId="2" xfId="0" applyNumberFormat="1" applyFont="1" applyBorder="1" applyAlignment="1">
      <alignment horizontal="center" vertical="center"/>
    </xf>
    <xf numFmtId="0" fontId="22" fillId="2" borderId="0" xfId="0" applyFont="1" applyFill="1" applyBorder="1" applyAlignment="1">
      <alignment horizontal="right" vertical="center"/>
    </xf>
    <xf numFmtId="0" fontId="23" fillId="0" borderId="0" xfId="0" applyFont="1" applyAlignment="1">
      <alignment horizontal="right" vertical="center"/>
    </xf>
    <xf numFmtId="0" fontId="24" fillId="0" borderId="0" xfId="0" applyFont="1"/>
    <xf numFmtId="0" fontId="21" fillId="0" borderId="0" xfId="0" applyFont="1" applyBorder="1" applyAlignment="1">
      <alignment horizontal="center" vertical="center"/>
    </xf>
    <xf numFmtId="0" fontId="13" fillId="0" borderId="0" xfId="0" applyFont="1" applyAlignment="1">
      <alignment vertical="center"/>
    </xf>
    <xf numFmtId="0" fontId="25" fillId="0" borderId="0" xfId="0" applyFont="1" applyAlignment="1">
      <alignment vertical="center"/>
    </xf>
    <xf numFmtId="165" fontId="13" fillId="0" borderId="0" xfId="0" applyNumberFormat="1" applyFont="1" applyAlignment="1">
      <alignment horizontal="left"/>
    </xf>
    <xf numFmtId="0" fontId="15" fillId="5" borderId="0" xfId="0" applyFont="1" applyFill="1" applyAlignment="1">
      <alignment horizontal="center" vertical="center"/>
    </xf>
    <xf numFmtId="0" fontId="0" fillId="0" borderId="0" xfId="0" applyAlignment="1">
      <alignment vertical="center" wrapText="1"/>
    </xf>
    <xf numFmtId="166" fontId="0" fillId="6" borderId="2" xfId="0" applyNumberFormat="1" applyFill="1" applyBorder="1" applyAlignment="1">
      <alignment horizontal="center" vertical="center" wrapText="1"/>
    </xf>
    <xf numFmtId="0" fontId="0" fillId="6" borderId="2" xfId="0" applyFill="1" applyBorder="1" applyAlignment="1">
      <alignment horizontal="center" vertical="center"/>
    </xf>
    <xf numFmtId="0" fontId="27" fillId="0" borderId="2" xfId="0" applyFont="1" applyBorder="1" applyAlignment="1">
      <alignment horizontal="center" vertical="center"/>
    </xf>
    <xf numFmtId="1" fontId="0" fillId="0" borderId="2" xfId="0" applyNumberFormat="1" applyBorder="1" applyAlignment="1">
      <alignment horizontal="center" vertical="center"/>
    </xf>
    <xf numFmtId="0" fontId="17" fillId="7"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167" fontId="0" fillId="0" borderId="4" xfId="0" applyNumberFormat="1" applyBorder="1" applyAlignment="1">
      <alignment horizontal="center" vertical="center"/>
    </xf>
    <xf numFmtId="0" fontId="2" fillId="0" borderId="2" xfId="0" applyFont="1" applyBorder="1" applyAlignment="1">
      <alignment horizontal="center" vertical="center" wrapText="1"/>
    </xf>
    <xf numFmtId="167" fontId="0" fillId="0" borderId="2" xfId="0" applyNumberFormat="1" applyBorder="1" applyAlignment="1">
      <alignment horizontal="center" vertical="center"/>
    </xf>
    <xf numFmtId="167" fontId="0" fillId="0" borderId="5" xfId="0" applyNumberFormat="1" applyBorder="1" applyAlignment="1">
      <alignment horizontal="center" vertical="center"/>
    </xf>
    <xf numFmtId="11" fontId="2" fillId="0" borderId="2" xfId="0" applyNumberFormat="1" applyFont="1" applyBorder="1" applyAlignment="1">
      <alignment horizontal="center" vertical="center"/>
    </xf>
    <xf numFmtId="0" fontId="0" fillId="0" borderId="2" xfId="0" applyBorder="1" applyAlignment="1">
      <alignment horizontal="center" vertical="center"/>
    </xf>
    <xf numFmtId="0" fontId="0" fillId="0" borderId="2" xfId="0" applyBorder="1"/>
    <xf numFmtId="166" fontId="21" fillId="0" borderId="0" xfId="0" applyNumberFormat="1" applyFont="1" applyBorder="1" applyAlignment="1">
      <alignment horizontal="center" vertical="center"/>
    </xf>
    <xf numFmtId="1" fontId="21" fillId="0" borderId="0" xfId="0" applyNumberFormat="1" applyFont="1" applyBorder="1" applyAlignment="1">
      <alignment horizontal="center" vertical="center"/>
    </xf>
    <xf numFmtId="167" fontId="0" fillId="0" borderId="0" xfId="0" applyNumberFormat="1" applyFont="1"/>
    <xf numFmtId="0" fontId="11" fillId="0" borderId="0" xfId="0" applyFont="1" applyAlignment="1">
      <alignment horizontal="center" vertical="center" wrapText="1"/>
    </xf>
    <xf numFmtId="0" fontId="28" fillId="0" borderId="0" xfId="0" applyFont="1" applyAlignment="1">
      <alignment horizontal="left" vertical="center" wrapText="1"/>
    </xf>
    <xf numFmtId="0" fontId="23" fillId="0" borderId="0" xfId="0" applyFont="1" applyAlignment="1" applyProtection="1">
      <alignment horizontal="center" vertical="center"/>
      <protection locked="0"/>
    </xf>
  </cellXfs>
  <cellStyles count="81">
    <cellStyle name="Lien hypertexte" xfId="76" builtinId="8"/>
    <cellStyle name="Lien hypertexte 2" xfId="1" xr:uid="{00000000-0005-0000-0000-000001000000}"/>
    <cellStyle name="Milliers 2" xfId="2" xr:uid="{00000000-0005-0000-0000-000002000000}"/>
    <cellStyle name="Normal" xfId="0" builtinId="0"/>
    <cellStyle name="Normal 2" xfId="3" xr:uid="{00000000-0005-0000-0000-000004000000}"/>
    <cellStyle name="Normal 2 2" xfId="79" xr:uid="{00000000-0005-0000-0000-000005000000}"/>
    <cellStyle name="Normal 2 3" xfId="77" xr:uid="{00000000-0005-0000-0000-000006000000}"/>
    <cellStyle name="Normal 3" xfId="4" xr:uid="{00000000-0005-0000-0000-000007000000}"/>
    <cellStyle name="Normal 3 2" xfId="5" xr:uid="{00000000-0005-0000-0000-000008000000}"/>
    <cellStyle name="Normal 3 3" xfId="6" xr:uid="{00000000-0005-0000-0000-000009000000}"/>
    <cellStyle name="Normal 3 4" xfId="78" xr:uid="{00000000-0005-0000-0000-00000A000000}"/>
    <cellStyle name="Normal 4" xfId="7" xr:uid="{00000000-0005-0000-0000-00000B000000}"/>
    <cellStyle name="Normal 4 2" xfId="8" xr:uid="{00000000-0005-0000-0000-00000C000000}"/>
    <cellStyle name="Normal 4 2 2" xfId="9" xr:uid="{00000000-0005-0000-0000-00000D000000}"/>
    <cellStyle name="Normal 4 2 2 2" xfId="10" xr:uid="{00000000-0005-0000-0000-00000E000000}"/>
    <cellStyle name="Normal 4 2 2 2 2" xfId="11" xr:uid="{00000000-0005-0000-0000-00000F000000}"/>
    <cellStyle name="Normal 4 2 2 3" xfId="12" xr:uid="{00000000-0005-0000-0000-000010000000}"/>
    <cellStyle name="Normal 4 2 2 3 2" xfId="13" xr:uid="{00000000-0005-0000-0000-000011000000}"/>
    <cellStyle name="Normal 4 2 2 4" xfId="14" xr:uid="{00000000-0005-0000-0000-000012000000}"/>
    <cellStyle name="Normal 4 2 2 4 2" xfId="15" xr:uid="{00000000-0005-0000-0000-000013000000}"/>
    <cellStyle name="Normal 4 2 2 5" xfId="16" xr:uid="{00000000-0005-0000-0000-000014000000}"/>
    <cellStyle name="Normal 4 2 3" xfId="17" xr:uid="{00000000-0005-0000-0000-000015000000}"/>
    <cellStyle name="Normal 4 2 3 2" xfId="18" xr:uid="{00000000-0005-0000-0000-000016000000}"/>
    <cellStyle name="Normal 4 2 4" xfId="19" xr:uid="{00000000-0005-0000-0000-000017000000}"/>
    <cellStyle name="Normal 4 2 4 2" xfId="20" xr:uid="{00000000-0005-0000-0000-000018000000}"/>
    <cellStyle name="Normal 4 2 5" xfId="21" xr:uid="{00000000-0005-0000-0000-000019000000}"/>
    <cellStyle name="Normal 4 3" xfId="22" xr:uid="{00000000-0005-0000-0000-00001A000000}"/>
    <cellStyle name="Normal 4 3 2" xfId="23" xr:uid="{00000000-0005-0000-0000-00001B000000}"/>
    <cellStyle name="Normal 4 4" xfId="24" xr:uid="{00000000-0005-0000-0000-00001C000000}"/>
    <cellStyle name="Normal 4 4 2" xfId="25" xr:uid="{00000000-0005-0000-0000-00001D000000}"/>
    <cellStyle name="Normal 4 5" xfId="26" xr:uid="{00000000-0005-0000-0000-00001E000000}"/>
    <cellStyle name="Normal 4 5 2" xfId="27" xr:uid="{00000000-0005-0000-0000-00001F000000}"/>
    <cellStyle name="Normal 4 6" xfId="28" xr:uid="{00000000-0005-0000-0000-000020000000}"/>
    <cellStyle name="Normal 5" xfId="29" xr:uid="{00000000-0005-0000-0000-000021000000}"/>
    <cellStyle name="Normal 6" xfId="30" xr:uid="{00000000-0005-0000-0000-000022000000}"/>
    <cellStyle name="Normal 6 2" xfId="31" xr:uid="{00000000-0005-0000-0000-000023000000}"/>
    <cellStyle name="Normal 6 2 2" xfId="32" xr:uid="{00000000-0005-0000-0000-000024000000}"/>
    <cellStyle name="Normal 6 2 2 2" xfId="33" xr:uid="{00000000-0005-0000-0000-000025000000}"/>
    <cellStyle name="Normal 6 2 3" xfId="34" xr:uid="{00000000-0005-0000-0000-000026000000}"/>
    <cellStyle name="Normal 6 2 3 2" xfId="35" xr:uid="{00000000-0005-0000-0000-000027000000}"/>
    <cellStyle name="Normal 6 2 4" xfId="36" xr:uid="{00000000-0005-0000-0000-000028000000}"/>
    <cellStyle name="Normal 6 3" xfId="37" xr:uid="{00000000-0005-0000-0000-000029000000}"/>
    <cellStyle name="Normal 6 3 2" xfId="38" xr:uid="{00000000-0005-0000-0000-00002A000000}"/>
    <cellStyle name="Normal 6 4" xfId="39" xr:uid="{00000000-0005-0000-0000-00002B000000}"/>
    <cellStyle name="Normal 6 4 2" xfId="40" xr:uid="{00000000-0005-0000-0000-00002C000000}"/>
    <cellStyle name="Normal 6 5" xfId="41" xr:uid="{00000000-0005-0000-0000-00002D000000}"/>
    <cellStyle name="Normal 6 5 2" xfId="42" xr:uid="{00000000-0005-0000-0000-00002E000000}"/>
    <cellStyle name="Normal 6 6" xfId="43" xr:uid="{00000000-0005-0000-0000-00002F000000}"/>
    <cellStyle name="Normal 6 7" xfId="80" xr:uid="{00000000-0005-0000-0000-000030000000}"/>
    <cellStyle name="Normal 7" xfId="44" xr:uid="{00000000-0005-0000-0000-000031000000}"/>
    <cellStyle name="Normal 7 2" xfId="45" xr:uid="{00000000-0005-0000-0000-000032000000}"/>
    <cellStyle name="Normal 7 2 2" xfId="46" xr:uid="{00000000-0005-0000-0000-000033000000}"/>
    <cellStyle name="Normal 7 2 2 2" xfId="47" xr:uid="{00000000-0005-0000-0000-000034000000}"/>
    <cellStyle name="Normal 7 2 3" xfId="48" xr:uid="{00000000-0005-0000-0000-000035000000}"/>
    <cellStyle name="Normal 7 2 3 2" xfId="49" xr:uid="{00000000-0005-0000-0000-000036000000}"/>
    <cellStyle name="Normal 7 2 4" xfId="50" xr:uid="{00000000-0005-0000-0000-000037000000}"/>
    <cellStyle name="Normal 7 3" xfId="51" xr:uid="{00000000-0005-0000-0000-000038000000}"/>
    <cellStyle name="Normal 7 3 2" xfId="52" xr:uid="{00000000-0005-0000-0000-000039000000}"/>
    <cellStyle name="Normal 7 4" xfId="53" xr:uid="{00000000-0005-0000-0000-00003A000000}"/>
    <cellStyle name="Normal 7 4 2" xfId="54" xr:uid="{00000000-0005-0000-0000-00003B000000}"/>
    <cellStyle name="Normal 7 5" xfId="55" xr:uid="{00000000-0005-0000-0000-00003C000000}"/>
    <cellStyle name="Normal 7 5 2" xfId="56" xr:uid="{00000000-0005-0000-0000-00003D000000}"/>
    <cellStyle name="Normal 7 6" xfId="57" xr:uid="{00000000-0005-0000-0000-00003E000000}"/>
    <cellStyle name="Normal 7 7" xfId="58" xr:uid="{00000000-0005-0000-0000-00003F000000}"/>
    <cellStyle name="Normal 8" xfId="59" xr:uid="{00000000-0005-0000-0000-000040000000}"/>
    <cellStyle name="Normal 9" xfId="60" xr:uid="{00000000-0005-0000-0000-000041000000}"/>
    <cellStyle name="Pourcentage 2" xfId="61" xr:uid="{00000000-0005-0000-0000-000042000000}"/>
    <cellStyle name="Pourcentage 2 2" xfId="62" xr:uid="{00000000-0005-0000-0000-000043000000}"/>
    <cellStyle name="Pourcentage 2 2 2" xfId="63" xr:uid="{00000000-0005-0000-0000-000044000000}"/>
    <cellStyle name="Pourcentage 2 2 2 2" xfId="64" xr:uid="{00000000-0005-0000-0000-000045000000}"/>
    <cellStyle name="Pourcentage 2 2 3" xfId="65" xr:uid="{00000000-0005-0000-0000-000046000000}"/>
    <cellStyle name="Pourcentage 2 2 3 2" xfId="66" xr:uid="{00000000-0005-0000-0000-000047000000}"/>
    <cellStyle name="Pourcentage 2 2 4" xfId="67" xr:uid="{00000000-0005-0000-0000-000048000000}"/>
    <cellStyle name="Pourcentage 2 3" xfId="68" xr:uid="{00000000-0005-0000-0000-000049000000}"/>
    <cellStyle name="Pourcentage 2 3 2" xfId="69" xr:uid="{00000000-0005-0000-0000-00004A000000}"/>
    <cellStyle name="Pourcentage 2 4" xfId="70" xr:uid="{00000000-0005-0000-0000-00004B000000}"/>
    <cellStyle name="Pourcentage 2 4 2" xfId="71" xr:uid="{00000000-0005-0000-0000-00004C000000}"/>
    <cellStyle name="Pourcentage 2 5" xfId="72" xr:uid="{00000000-0005-0000-0000-00004D000000}"/>
    <cellStyle name="Pourcentage 2 5 2" xfId="73" xr:uid="{00000000-0005-0000-0000-00004E000000}"/>
    <cellStyle name="Pourcentage 2 6" xfId="74" xr:uid="{00000000-0005-0000-0000-00004F000000}"/>
    <cellStyle name="Pourcentage 3" xfId="75" xr:uid="{00000000-0005-0000-0000-000050000000}"/>
  </cellStyles>
  <dxfs count="0"/>
  <tableStyles count="0" defaultTableStyle="TableStyleMedium2" defaultPivotStyle="PivotStyleLight16"/>
  <colors>
    <mruColors>
      <color rgb="FF52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180975</xdr:colOff>
      <xdr:row>0</xdr:row>
      <xdr:rowOff>85725</xdr:rowOff>
    </xdr:from>
    <xdr:to>
      <xdr:col>11</xdr:col>
      <xdr:colOff>501849</xdr:colOff>
      <xdr:row>4</xdr:row>
      <xdr:rowOff>63500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14975" y="85725"/>
          <a:ext cx="3365699" cy="933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10</xdr:col>
      <xdr:colOff>158949</xdr:colOff>
      <xdr:row>3</xdr:row>
      <xdr:rowOff>47625</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0900" y="0"/>
          <a:ext cx="3365699" cy="9334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EP@BDRThermea.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showGridLines="0" tabSelected="1" workbookViewId="0">
      <selection activeCell="A3" sqref="A3"/>
    </sheetView>
  </sheetViews>
  <sheetFormatPr baseColWidth="10" defaultRowHeight="14.5"/>
  <sheetData>
    <row r="1" spans="1:2" ht="26">
      <c r="A1" s="2" t="s">
        <v>0</v>
      </c>
    </row>
    <row r="2" spans="1:2">
      <c r="A2" s="9" t="s">
        <v>1</v>
      </c>
    </row>
    <row r="3" spans="1:2" s="5" customFormat="1">
      <c r="A3" s="9"/>
    </row>
    <row r="4" spans="1:2" s="5" customFormat="1" ht="18.5">
      <c r="A4" s="6"/>
    </row>
    <row r="5" spans="1:2" ht="23.5">
      <c r="A5" s="3" t="s">
        <v>81</v>
      </c>
    </row>
    <row r="6" spans="1:2" ht="38.5">
      <c r="A6" s="4" t="s">
        <v>82</v>
      </c>
    </row>
    <row r="8" spans="1:2" s="5" customFormat="1" ht="18.5">
      <c r="A8" s="7" t="s">
        <v>4</v>
      </c>
    </row>
    <row r="9" spans="1:2" s="16" customFormat="1">
      <c r="B9" s="17" t="s">
        <v>3</v>
      </c>
    </row>
    <row r="10" spans="1:2" s="16" customFormat="1">
      <c r="B10" s="17" t="s">
        <v>85</v>
      </c>
    </row>
    <row r="11" spans="1:2" s="16" customFormat="1">
      <c r="B11" s="31" t="s">
        <v>2</v>
      </c>
    </row>
    <row r="12" spans="1:2" s="16" customFormat="1">
      <c r="B12" s="32" t="s">
        <v>78</v>
      </c>
    </row>
    <row r="13" spans="1:2" s="16" customFormat="1">
      <c r="B13" s="32" t="s">
        <v>83</v>
      </c>
    </row>
    <row r="14" spans="1:2" s="16" customFormat="1">
      <c r="B14" s="31" t="s">
        <v>79</v>
      </c>
    </row>
    <row r="15" spans="1:2" s="15" customFormat="1"/>
    <row r="16" spans="1:2" s="15" customFormat="1" ht="18.5">
      <c r="A16" s="7" t="s">
        <v>80</v>
      </c>
    </row>
    <row r="17" spans="1:7" ht="46.5" customHeight="1">
      <c r="A17" s="1"/>
      <c r="B17" s="52" t="s">
        <v>84</v>
      </c>
      <c r="C17" s="52"/>
      <c r="D17" s="52"/>
      <c r="E17" s="52"/>
      <c r="F17" s="52"/>
      <c r="G17" s="52"/>
    </row>
    <row r="18" spans="1:7">
      <c r="A18" s="15"/>
      <c r="B18" s="15"/>
      <c r="C18" s="15"/>
      <c r="D18" s="15"/>
      <c r="E18" s="15"/>
      <c r="F18" s="15"/>
      <c r="G18" s="15"/>
    </row>
    <row r="19" spans="1:7" ht="18.5">
      <c r="A19" s="7" t="s">
        <v>14</v>
      </c>
      <c r="B19" s="5"/>
    </row>
    <row r="20" spans="1:7">
      <c r="A20" s="5"/>
      <c r="B20" s="33">
        <v>44256</v>
      </c>
    </row>
    <row r="22" spans="1:7" ht="18.5">
      <c r="A22" s="7" t="s">
        <v>76</v>
      </c>
    </row>
    <row r="23" spans="1:7">
      <c r="B23" s="8" t="s">
        <v>77</v>
      </c>
    </row>
  </sheetData>
  <sheetProtection algorithmName="SHA-512" hashValue="zE4oQAEXl1WH+c1F05Pe/LOn2U2+mSShOmffp4OFwXrZ0FV+t49dVml6ha/Ml+9sVk/9munfwq+oeoHwl3J5gg==" saltValue="mOoMw4rxVxzmNsqgbf1P7g==" spinCount="100000" sheet="1" objects="1" scenarios="1"/>
  <mergeCells count="1">
    <mergeCell ref="B17:G17"/>
  </mergeCells>
  <hyperlinks>
    <hyperlink ref="B23"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4"/>
  <sheetViews>
    <sheetView showGridLines="0" workbookViewId="0">
      <selection activeCell="G53" sqref="G53"/>
    </sheetView>
  </sheetViews>
  <sheetFormatPr baseColWidth="10" defaultColWidth="11.453125" defaultRowHeight="14.5"/>
  <cols>
    <col min="1" max="1" width="44" style="12" customWidth="1"/>
    <col min="2" max="2" width="16" style="12" customWidth="1"/>
    <col min="3" max="7" width="12" style="12" customWidth="1"/>
    <col min="8" max="9" width="12" style="10" customWidth="1"/>
    <col min="10" max="15" width="12" style="12" customWidth="1"/>
    <col min="16" max="16" width="11.453125" style="12"/>
    <col min="17" max="17" width="11.453125" style="12" hidden="1" customWidth="1"/>
    <col min="18" max="18" width="47.54296875" style="12" hidden="1" customWidth="1"/>
    <col min="19" max="32" width="11.453125" style="12" hidden="1" customWidth="1"/>
    <col min="33" max="33" width="11.453125" style="12" customWidth="1"/>
    <col min="34" max="16384" width="11.453125" style="12"/>
  </cols>
  <sheetData>
    <row r="1" spans="1:32" ht="36">
      <c r="A1" s="29" t="s">
        <v>74</v>
      </c>
      <c r="G1" s="10"/>
      <c r="I1" s="12"/>
    </row>
    <row r="2" spans="1:32">
      <c r="G2" s="10"/>
      <c r="I2" s="12"/>
    </row>
    <row r="3" spans="1:32" ht="18.5">
      <c r="B3" s="28" t="s">
        <v>75</v>
      </c>
      <c r="C3" s="54" t="s">
        <v>107</v>
      </c>
      <c r="D3" s="54"/>
      <c r="I3" s="12"/>
      <c r="Q3" s="15">
        <v>1</v>
      </c>
      <c r="R3" s="18" t="s">
        <v>5</v>
      </c>
      <c r="S3" s="39" t="s">
        <v>91</v>
      </c>
      <c r="T3" s="39" t="s">
        <v>92</v>
      </c>
      <c r="U3" s="39" t="s">
        <v>93</v>
      </c>
      <c r="V3" s="39" t="s">
        <v>107</v>
      </c>
      <c r="W3" s="39" t="s">
        <v>94</v>
      </c>
      <c r="X3" s="39" t="s">
        <v>95</v>
      </c>
      <c r="Y3" s="39" t="s">
        <v>96</v>
      </c>
      <c r="Z3" s="39" t="s">
        <v>97</v>
      </c>
      <c r="AA3" s="39" t="s">
        <v>98</v>
      </c>
      <c r="AB3" s="39" t="s">
        <v>99</v>
      </c>
      <c r="AC3" s="39" t="s">
        <v>100</v>
      </c>
      <c r="AD3" s="39" t="s">
        <v>101</v>
      </c>
      <c r="AE3" s="39" t="s">
        <v>102</v>
      </c>
      <c r="AF3" s="39" t="s">
        <v>103</v>
      </c>
    </row>
    <row r="4" spans="1:32">
      <c r="I4" s="12"/>
      <c r="Q4" s="15">
        <v>2</v>
      </c>
      <c r="R4" s="35" t="s">
        <v>73</v>
      </c>
      <c r="S4" s="39">
        <v>7778447</v>
      </c>
      <c r="T4" s="39">
        <v>7778440</v>
      </c>
      <c r="U4" s="39">
        <v>7778448</v>
      </c>
      <c r="V4" s="39">
        <v>7778441</v>
      </c>
      <c r="W4" s="39">
        <v>7778449</v>
      </c>
      <c r="X4" s="39">
        <v>7778442</v>
      </c>
      <c r="Y4" s="39">
        <v>7778450</v>
      </c>
      <c r="Z4" s="39">
        <v>7778443</v>
      </c>
      <c r="AA4" s="39">
        <v>7778451</v>
      </c>
      <c r="AB4" s="39">
        <v>7778444</v>
      </c>
      <c r="AC4" s="39">
        <v>7778452</v>
      </c>
      <c r="AD4" s="39">
        <v>7778445</v>
      </c>
      <c r="AE4" s="39">
        <v>7778453</v>
      </c>
      <c r="AF4" s="39">
        <v>7778446</v>
      </c>
    </row>
    <row r="5" spans="1:32">
      <c r="A5" s="14"/>
      <c r="B5" s="27" t="str">
        <f>R4</f>
        <v>REFERENCE PRODUIT</v>
      </c>
      <c r="C5" s="30">
        <f>HLOOKUP($C$3,$S$3:$AF$23,Q4,FALSE)</f>
        <v>7778441</v>
      </c>
      <c r="I5" s="12"/>
      <c r="Q5" s="15">
        <v>3</v>
      </c>
      <c r="R5" s="15" t="s">
        <v>86</v>
      </c>
      <c r="S5" s="36">
        <v>3.9</v>
      </c>
      <c r="T5" s="36">
        <v>3.9</v>
      </c>
      <c r="U5" s="37">
        <v>3.6</v>
      </c>
      <c r="V5" s="37">
        <v>3.6</v>
      </c>
      <c r="W5" s="36">
        <v>5.6</v>
      </c>
      <c r="X5" s="37">
        <v>5.6</v>
      </c>
      <c r="Y5" s="37">
        <v>6.3</v>
      </c>
      <c r="Z5" s="37">
        <v>6.3</v>
      </c>
      <c r="AA5" s="37">
        <v>6.3</v>
      </c>
      <c r="AB5" s="37">
        <v>6.3</v>
      </c>
      <c r="AC5" s="37">
        <v>8.8000000000000007</v>
      </c>
      <c r="AD5" s="37">
        <v>8.8000000000000007</v>
      </c>
      <c r="AE5" s="37">
        <v>8.8000000000000007</v>
      </c>
      <c r="AF5" s="37">
        <v>8.8000000000000007</v>
      </c>
    </row>
    <row r="6" spans="1:32">
      <c r="A6" s="14"/>
      <c r="B6" s="27" t="str">
        <f>R5</f>
        <v>CHARGE NOMINALE EN MODE CHAUD - kW (1)</v>
      </c>
      <c r="C6" s="30">
        <f>HLOOKUP($C$3,$S$3:$AF$23,Q5,FALSE)</f>
        <v>3.6</v>
      </c>
      <c r="I6" s="12"/>
      <c r="Q6" s="15">
        <v>4</v>
      </c>
      <c r="R6" s="15" t="s">
        <v>87</v>
      </c>
      <c r="S6" s="38">
        <v>92.83</v>
      </c>
      <c r="T6" s="38">
        <v>92.23</v>
      </c>
      <c r="U6" s="38">
        <v>77.63</v>
      </c>
      <c r="V6" s="38">
        <v>77.03</v>
      </c>
      <c r="W6" s="38">
        <v>110.82999999999998</v>
      </c>
      <c r="X6" s="38">
        <v>110.22999999999999</v>
      </c>
      <c r="Y6" s="47">
        <v>154.02999999999997</v>
      </c>
      <c r="Z6" s="47">
        <v>153.42999999999998</v>
      </c>
      <c r="AA6" s="47">
        <v>167.02999999999997</v>
      </c>
      <c r="AB6" s="47">
        <v>166.42999999999998</v>
      </c>
      <c r="AC6" s="47">
        <v>153.82999999999998</v>
      </c>
      <c r="AD6" s="47">
        <v>153.22999999999999</v>
      </c>
      <c r="AE6" s="47">
        <v>164.12999999999997</v>
      </c>
      <c r="AF6" s="48">
        <v>164.12999999999997</v>
      </c>
    </row>
    <row r="7" spans="1:32">
      <c r="A7" s="14"/>
      <c r="B7" s="27" t="str">
        <f>R6</f>
        <v>MASSE DU PRODUIT -HORS EMBALLLAGE - KG (2)</v>
      </c>
      <c r="C7" s="49">
        <f>HLOOKUP($C$3,$S$3:$AF$23,Q6,FALSE)</f>
        <v>77.03</v>
      </c>
      <c r="I7" s="12"/>
      <c r="Q7" s="15">
        <v>5</v>
      </c>
      <c r="R7" s="15" t="s">
        <v>88</v>
      </c>
      <c r="S7" s="38">
        <v>12.64</v>
      </c>
      <c r="T7" s="38">
        <v>12.64</v>
      </c>
      <c r="U7" s="38">
        <v>11.84</v>
      </c>
      <c r="V7" s="38">
        <v>11.84</v>
      </c>
      <c r="W7" s="38">
        <v>13.640000000000004</v>
      </c>
      <c r="X7" s="38">
        <v>13.640000000000004</v>
      </c>
      <c r="Y7" s="47">
        <v>12.84</v>
      </c>
      <c r="Z7" s="47">
        <v>12.84</v>
      </c>
      <c r="AA7" s="47">
        <v>12.84</v>
      </c>
      <c r="AB7" s="47">
        <v>12.84</v>
      </c>
      <c r="AC7" s="47">
        <v>12.84</v>
      </c>
      <c r="AD7" s="47">
        <v>12.84</v>
      </c>
      <c r="AE7" s="47">
        <v>12.84</v>
      </c>
      <c r="AF7" s="48">
        <v>12.84</v>
      </c>
    </row>
    <row r="8" spans="1:32">
      <c r="A8" s="14"/>
      <c r="B8" s="27" t="str">
        <f>R7</f>
        <v>MASSE DE L'EMBALLAGE - KG (2)</v>
      </c>
      <c r="C8" s="49">
        <f>HLOOKUP($C$3,$S$3:$AF$23,Q7,FALSE)</f>
        <v>11.84</v>
      </c>
      <c r="I8" s="12"/>
      <c r="Q8" s="15">
        <v>6</v>
      </c>
      <c r="R8" s="35" t="s">
        <v>89</v>
      </c>
      <c r="S8" s="39">
        <v>40051.403508771931</v>
      </c>
      <c r="T8" s="39">
        <v>40051.403508771931</v>
      </c>
      <c r="U8" s="39">
        <v>36228.997134670484</v>
      </c>
      <c r="V8" s="39">
        <v>36228.997134670484</v>
      </c>
      <c r="W8" s="39">
        <v>59782.127659574464</v>
      </c>
      <c r="X8" s="39">
        <v>59782.127659574464</v>
      </c>
      <c r="Y8" s="39">
        <v>69146.437499999985</v>
      </c>
      <c r="Z8" s="39">
        <v>69146.437499999985</v>
      </c>
      <c r="AA8" s="39">
        <v>69146.437499999985</v>
      </c>
      <c r="AB8" s="39">
        <v>69146.437499999985</v>
      </c>
      <c r="AC8" s="39">
        <v>99701.161290322591</v>
      </c>
      <c r="AD8" s="39">
        <v>99701.161290322591</v>
      </c>
      <c r="AE8" s="39">
        <v>99701.161290322591</v>
      </c>
      <c r="AF8" s="39">
        <v>99701.161290322591</v>
      </c>
    </row>
    <row r="9" spans="1:32">
      <c r="A9" s="14"/>
      <c r="B9" s="27" t="str">
        <f>R8</f>
        <v>CONSOMMATION TOTALE</v>
      </c>
      <c r="C9" s="50">
        <f>HLOOKUP($C$3,$S$3:$AF$23,Q8,FALSE)</f>
        <v>36228.997134670484</v>
      </c>
      <c r="I9" s="12"/>
      <c r="Q9" s="15">
        <v>7</v>
      </c>
    </row>
    <row r="10" spans="1:32">
      <c r="A10" s="53" t="s">
        <v>105</v>
      </c>
      <c r="B10" s="53"/>
      <c r="C10" s="53"/>
      <c r="D10" s="53"/>
      <c r="I10" s="12"/>
      <c r="Q10" s="15">
        <v>8</v>
      </c>
    </row>
    <row r="11" spans="1:32" ht="38" customHeight="1">
      <c r="A11" s="53" t="s">
        <v>106</v>
      </c>
      <c r="B11" s="53"/>
      <c r="C11" s="53"/>
      <c r="D11" s="53"/>
      <c r="I11" s="12"/>
      <c r="Q11" s="15">
        <v>9</v>
      </c>
    </row>
    <row r="12" spans="1:32">
      <c r="A12" s="30"/>
      <c r="B12" s="30"/>
      <c r="C12" s="30"/>
      <c r="I12" s="12"/>
      <c r="Q12" s="15">
        <v>10</v>
      </c>
    </row>
    <row r="13" spans="1:32" hidden="1">
      <c r="A13" s="30"/>
      <c r="B13" s="30"/>
      <c r="C13" s="30"/>
      <c r="I13" s="12"/>
      <c r="Q13" s="15">
        <v>11</v>
      </c>
      <c r="S13" s="10"/>
      <c r="T13" s="10"/>
    </row>
    <row r="14" spans="1:32" hidden="1">
      <c r="A14" s="30"/>
      <c r="B14" s="30"/>
      <c r="C14" s="30"/>
      <c r="H14" s="12"/>
      <c r="I14" s="12"/>
      <c r="Q14" s="15">
        <v>12</v>
      </c>
    </row>
    <row r="15" spans="1:32" hidden="1">
      <c r="C15" s="13"/>
      <c r="I15" s="12"/>
      <c r="Q15" s="15">
        <v>13</v>
      </c>
    </row>
    <row r="16" spans="1:32" hidden="1">
      <c r="A16" s="12" t="s">
        <v>24</v>
      </c>
      <c r="I16" s="12"/>
      <c r="Q16" s="15">
        <v>14</v>
      </c>
    </row>
    <row r="17" spans="1:32" ht="15" hidden="1" thickBot="1">
      <c r="B17" s="11" t="str">
        <f>R18</f>
        <v>Fabrication (A1-A3)</v>
      </c>
      <c r="C17" s="51">
        <f>HLOOKUP($C$3,$S$3:$AF$23,Q18,FALSE)</f>
        <v>1</v>
      </c>
      <c r="I17" s="12"/>
      <c r="Q17" s="15">
        <v>15</v>
      </c>
      <c r="R17" s="40" t="s">
        <v>6</v>
      </c>
      <c r="S17" s="40" t="s">
        <v>7</v>
      </c>
      <c r="T17" s="40" t="s">
        <v>7</v>
      </c>
      <c r="U17" s="40" t="s">
        <v>7</v>
      </c>
      <c r="V17" s="40" t="s">
        <v>7</v>
      </c>
      <c r="W17" s="40" t="s">
        <v>7</v>
      </c>
      <c r="X17" s="40" t="s">
        <v>7</v>
      </c>
      <c r="Y17" s="40" t="s">
        <v>7</v>
      </c>
      <c r="Z17" s="40" t="s">
        <v>7</v>
      </c>
      <c r="AA17" s="40" t="s">
        <v>7</v>
      </c>
      <c r="AB17" s="40" t="s">
        <v>7</v>
      </c>
      <c r="AC17" s="40" t="s">
        <v>7</v>
      </c>
      <c r="AD17" s="40" t="s">
        <v>7</v>
      </c>
      <c r="AE17" s="40" t="s">
        <v>7</v>
      </c>
      <c r="AF17" s="40" t="s">
        <v>7</v>
      </c>
    </row>
    <row r="18" spans="1:32" ht="15" hidden="1" thickBot="1">
      <c r="B18" s="11" t="str">
        <f t="shared" ref="B18:B22" si="0">R19</f>
        <v>Distribution (A4)</v>
      </c>
      <c r="C18" s="51">
        <f t="shared" ref="C18:C22" si="1">HLOOKUP($C$3,$S$3:$AF$23,Q19,FALSE)</f>
        <v>1</v>
      </c>
      <c r="I18" s="12"/>
      <c r="Q18" s="15">
        <v>16</v>
      </c>
      <c r="R18" s="41" t="s">
        <v>9</v>
      </c>
      <c r="S18" s="42">
        <v>1.1867896928097221</v>
      </c>
      <c r="T18" s="42">
        <v>1.1800382581298525</v>
      </c>
      <c r="U18" s="42">
        <v>1.0067514346798694</v>
      </c>
      <c r="V18" s="42">
        <v>1</v>
      </c>
      <c r="W18" s="42">
        <v>1.4005851243389222</v>
      </c>
      <c r="X18" s="42">
        <v>1.3938336896590529</v>
      </c>
      <c r="Y18" s="42">
        <v>1.8776865083830314</v>
      </c>
      <c r="Z18" s="42">
        <v>1.8709350737031618</v>
      </c>
      <c r="AA18" s="42">
        <v>2.0239675931135364</v>
      </c>
      <c r="AB18" s="42">
        <v>2.017216158433667</v>
      </c>
      <c r="AC18" s="42">
        <v>1.8754360301564084</v>
      </c>
      <c r="AD18" s="42">
        <v>1.868684595476539</v>
      </c>
      <c r="AE18" s="42">
        <v>1.9913356588275006</v>
      </c>
      <c r="AF18" s="42">
        <v>1.9913356588275006</v>
      </c>
    </row>
    <row r="19" spans="1:32" ht="15" hidden="1" thickBot="1">
      <c r="B19" s="11" t="str">
        <f t="shared" si="0"/>
        <v>Installation (A5)</v>
      </c>
      <c r="C19" s="51">
        <f t="shared" si="1"/>
        <v>1</v>
      </c>
      <c r="I19" s="12"/>
      <c r="Q19" s="15">
        <v>17</v>
      </c>
      <c r="R19" s="43" t="s">
        <v>10</v>
      </c>
      <c r="S19" s="44">
        <v>1.1867896928097221</v>
      </c>
      <c r="T19" s="44">
        <v>1.1800382581298525</v>
      </c>
      <c r="U19" s="44">
        <v>1.0067514346798694</v>
      </c>
      <c r="V19" s="44">
        <v>1</v>
      </c>
      <c r="W19" s="44">
        <v>1.4005851243389222</v>
      </c>
      <c r="X19" s="44">
        <v>1.3938336896590529</v>
      </c>
      <c r="Y19" s="44">
        <v>1.8776865083830314</v>
      </c>
      <c r="Z19" s="44">
        <v>1.8709350737031618</v>
      </c>
      <c r="AA19" s="44">
        <v>2.0239675931135364</v>
      </c>
      <c r="AB19" s="44">
        <v>2.017216158433667</v>
      </c>
      <c r="AC19" s="44">
        <v>1.8754360301564084</v>
      </c>
      <c r="AD19" s="44">
        <v>1.868684595476539</v>
      </c>
      <c r="AE19" s="44">
        <v>1.9913356588275006</v>
      </c>
      <c r="AF19" s="44">
        <v>1.9913356588275006</v>
      </c>
    </row>
    <row r="20" spans="1:32" ht="23.5" hidden="1" thickBot="1">
      <c r="B20" s="11" t="str">
        <f t="shared" si="0"/>
        <v>Utilisation (B1 - B7, hors B2)</v>
      </c>
      <c r="C20" s="51">
        <f t="shared" si="1"/>
        <v>1</v>
      </c>
      <c r="I20" s="12"/>
      <c r="Q20" s="15">
        <v>18</v>
      </c>
      <c r="R20" s="41" t="s">
        <v>11</v>
      </c>
      <c r="S20" s="44">
        <v>1.0675675675675675</v>
      </c>
      <c r="T20" s="44">
        <v>1.0675675675675675</v>
      </c>
      <c r="U20" s="44">
        <v>1</v>
      </c>
      <c r="V20" s="44">
        <v>1</v>
      </c>
      <c r="W20" s="44">
        <v>1.1520270270270274</v>
      </c>
      <c r="X20" s="44">
        <v>1.1520270270270274</v>
      </c>
      <c r="Y20" s="44">
        <v>1.0844594594594594</v>
      </c>
      <c r="Z20" s="44">
        <v>1.0844594594594594</v>
      </c>
      <c r="AA20" s="44">
        <v>1.0844594594594594</v>
      </c>
      <c r="AB20" s="44">
        <v>1.0844594594594594</v>
      </c>
      <c r="AC20" s="44">
        <v>1.0844594594594594</v>
      </c>
      <c r="AD20" s="44">
        <v>1.0844594594594594</v>
      </c>
      <c r="AE20" s="44">
        <v>1.0844594594594594</v>
      </c>
      <c r="AF20" s="44">
        <v>1.0844594594594594</v>
      </c>
    </row>
    <row r="21" spans="1:32" ht="15" hidden="1" thickBot="1">
      <c r="B21" s="11" t="str">
        <f t="shared" si="0"/>
        <v>Utilisation (B2)</v>
      </c>
      <c r="C21" s="51">
        <f t="shared" si="1"/>
        <v>1</v>
      </c>
      <c r="I21" s="12"/>
      <c r="Q21" s="15">
        <v>19</v>
      </c>
      <c r="R21" s="41" t="s">
        <v>90</v>
      </c>
      <c r="S21" s="44">
        <v>1.1055068226120859</v>
      </c>
      <c r="T21" s="44">
        <v>1.1055068226120859</v>
      </c>
      <c r="U21" s="44">
        <v>1</v>
      </c>
      <c r="V21" s="44">
        <v>1</v>
      </c>
      <c r="W21" s="44">
        <v>1.6501182033096926</v>
      </c>
      <c r="X21" s="44">
        <v>1.6501182033096926</v>
      </c>
      <c r="Y21" s="44">
        <v>1.9085937499999996</v>
      </c>
      <c r="Z21" s="44">
        <v>1.9085937499999996</v>
      </c>
      <c r="AA21" s="44">
        <v>1.9085937499999996</v>
      </c>
      <c r="AB21" s="44">
        <v>1.9085937499999996</v>
      </c>
      <c r="AC21" s="44">
        <v>2.7519713261648748</v>
      </c>
      <c r="AD21" s="44">
        <v>2.7519713261648748</v>
      </c>
      <c r="AE21" s="44">
        <v>2.7519713261648748</v>
      </c>
      <c r="AF21" s="44">
        <v>2.7519713261648748</v>
      </c>
    </row>
    <row r="22" spans="1:32" ht="15" hidden="1" thickBot="1">
      <c r="B22" s="11" t="str">
        <f t="shared" si="0"/>
        <v>Fin de vie (C1-C4)</v>
      </c>
      <c r="C22" s="51">
        <f t="shared" si="1"/>
        <v>1</v>
      </c>
      <c r="I22" s="12"/>
      <c r="Q22" s="15">
        <v>20</v>
      </c>
      <c r="R22" s="43" t="s">
        <v>12</v>
      </c>
      <c r="S22" s="44">
        <v>1</v>
      </c>
      <c r="T22" s="44">
        <v>1</v>
      </c>
      <c r="U22" s="44">
        <v>1</v>
      </c>
      <c r="V22" s="44">
        <v>1</v>
      </c>
      <c r="W22" s="44">
        <v>1</v>
      </c>
      <c r="X22" s="44">
        <v>1</v>
      </c>
      <c r="Y22" s="44">
        <v>1</v>
      </c>
      <c r="Z22" s="44">
        <v>1</v>
      </c>
      <c r="AA22" s="44">
        <v>1</v>
      </c>
      <c r="AB22" s="44">
        <v>1</v>
      </c>
      <c r="AC22" s="44">
        <v>1</v>
      </c>
      <c r="AD22" s="44">
        <v>1</v>
      </c>
      <c r="AE22" s="44">
        <v>1</v>
      </c>
      <c r="AF22" s="44">
        <v>1</v>
      </c>
    </row>
    <row r="23" spans="1:32" ht="15" hidden="1" thickBot="1">
      <c r="G23" s="10"/>
      <c r="I23" s="12"/>
      <c r="Q23" s="15">
        <v>21</v>
      </c>
      <c r="R23" s="41" t="s">
        <v>13</v>
      </c>
      <c r="S23" s="45">
        <v>1.2051148903024795</v>
      </c>
      <c r="T23" s="45">
        <v>1.1973257172530183</v>
      </c>
      <c r="U23" s="45">
        <v>1.0077891730494613</v>
      </c>
      <c r="V23" s="45">
        <v>1</v>
      </c>
      <c r="W23" s="45">
        <v>1.4387900817863168</v>
      </c>
      <c r="X23" s="45">
        <v>1.4310009087368556</v>
      </c>
      <c r="Y23" s="45">
        <v>1.9996105413475265</v>
      </c>
      <c r="Z23" s="45">
        <v>1.9918213682980654</v>
      </c>
      <c r="AA23" s="45">
        <v>2.1683759574191868</v>
      </c>
      <c r="AB23" s="45">
        <v>2.160586784369726</v>
      </c>
      <c r="AC23" s="45">
        <v>1.9970141503310397</v>
      </c>
      <c r="AD23" s="45">
        <v>1.9892249772815784</v>
      </c>
      <c r="AE23" s="45">
        <v>2.1307282876801241</v>
      </c>
      <c r="AF23" s="45">
        <v>2.1307282876801241</v>
      </c>
    </row>
    <row r="24" spans="1:32" hidden="1">
      <c r="G24" s="10"/>
      <c r="I24" s="12"/>
      <c r="U24" s="34"/>
      <c r="V24" s="34"/>
      <c r="W24" s="34"/>
      <c r="X24" s="34"/>
      <c r="Y24" s="34"/>
      <c r="Z24" s="34"/>
      <c r="AA24" s="34"/>
      <c r="AB24" s="34"/>
      <c r="AC24" s="34"/>
      <c r="AD24" s="34"/>
      <c r="AE24" s="34"/>
      <c r="AF24" s="34"/>
    </row>
    <row r="25" spans="1:32">
      <c r="G25" s="10"/>
      <c r="I25" s="12"/>
      <c r="T25" s="34"/>
      <c r="U25" s="34"/>
      <c r="V25" s="34"/>
      <c r="W25" s="34"/>
      <c r="X25" s="34"/>
      <c r="Y25" s="34"/>
      <c r="Z25" s="34"/>
      <c r="AA25" s="34"/>
      <c r="AB25" s="34"/>
      <c r="AC25" s="34"/>
      <c r="AD25" s="34"/>
      <c r="AE25" s="34"/>
    </row>
    <row r="26" spans="1:32" ht="29">
      <c r="A26" s="25"/>
      <c r="B26" s="19" t="s">
        <v>15</v>
      </c>
      <c r="C26" s="19" t="s">
        <v>104</v>
      </c>
      <c r="D26" s="19" t="s">
        <v>16</v>
      </c>
      <c r="E26" s="19" t="s">
        <v>17</v>
      </c>
      <c r="F26" s="19" t="s">
        <v>18</v>
      </c>
      <c r="G26" s="19" t="s">
        <v>19</v>
      </c>
      <c r="H26" s="19" t="s">
        <v>20</v>
      </c>
      <c r="I26" s="19" t="s">
        <v>21</v>
      </c>
      <c r="J26" s="19" t="s">
        <v>22</v>
      </c>
      <c r="K26" s="19" t="s">
        <v>61</v>
      </c>
      <c r="L26" s="19" t="s">
        <v>62</v>
      </c>
      <c r="M26" s="19" t="s">
        <v>63</v>
      </c>
      <c r="N26" s="19" t="s">
        <v>23</v>
      </c>
      <c r="O26" s="19" t="s">
        <v>64</v>
      </c>
      <c r="R26" s="18"/>
      <c r="S26" s="18"/>
      <c r="T26" s="18" t="s">
        <v>8</v>
      </c>
      <c r="U26" s="18" t="s">
        <v>65</v>
      </c>
      <c r="V26" s="18" t="s">
        <v>66</v>
      </c>
      <c r="W26" s="18" t="s">
        <v>67</v>
      </c>
      <c r="X26" s="18" t="s">
        <v>68</v>
      </c>
      <c r="Y26" s="18" t="s">
        <v>69</v>
      </c>
      <c r="Z26" s="18" t="s">
        <v>21</v>
      </c>
      <c r="AA26" s="18" t="s">
        <v>22</v>
      </c>
      <c r="AB26" s="18" t="s">
        <v>61</v>
      </c>
      <c r="AC26" s="18" t="s">
        <v>62</v>
      </c>
      <c r="AD26" s="18" t="s">
        <v>63</v>
      </c>
      <c r="AE26" s="18" t="s">
        <v>23</v>
      </c>
      <c r="AF26" s="18" t="s">
        <v>64</v>
      </c>
    </row>
    <row r="27" spans="1:32" ht="28.5" customHeight="1">
      <c r="A27" s="23" t="s">
        <v>25</v>
      </c>
      <c r="B27" s="24" t="s">
        <v>26</v>
      </c>
      <c r="C27" s="26">
        <f>SUM(D27:H27)</f>
        <v>6019.8045816951426</v>
      </c>
      <c r="D27" s="26">
        <f>$C$17*U27</f>
        <v>661.33937382933902</v>
      </c>
      <c r="E27" s="26">
        <f>$C$18*V27</f>
        <v>4.4226750153584709</v>
      </c>
      <c r="F27" s="26">
        <f>$C$19*W27</f>
        <v>34.862494852067115</v>
      </c>
      <c r="G27" s="26">
        <f>SUM(I27:O27)</f>
        <v>5012.3094100685594</v>
      </c>
      <c r="H27" s="26">
        <f>$C$22*Y27</f>
        <v>306.87062792981874</v>
      </c>
      <c r="I27" s="26">
        <f>$C$20*Z27</f>
        <v>831.52358197798139</v>
      </c>
      <c r="J27" s="26">
        <f>$C$21*AA27</f>
        <v>240.75502496069112</v>
      </c>
      <c r="K27" s="26">
        <f>$C$23*AB27</f>
        <v>0</v>
      </c>
      <c r="L27" s="26">
        <f>$C$23*AC27</f>
        <v>0</v>
      </c>
      <c r="M27" s="26">
        <f>$C$23*AD27</f>
        <v>0</v>
      </c>
      <c r="N27" s="26">
        <f>$C$20*AE27</f>
        <v>3940.0308031298869</v>
      </c>
      <c r="O27" s="26">
        <f>$C$23*AF27</f>
        <v>0</v>
      </c>
      <c r="R27" s="20" t="s">
        <v>25</v>
      </c>
      <c r="S27" s="21" t="s">
        <v>26</v>
      </c>
      <c r="T27" s="46">
        <v>6019.8045816951426</v>
      </c>
      <c r="U27" s="46">
        <v>661.33937382933902</v>
      </c>
      <c r="V27" s="46">
        <v>4.4226750153584709</v>
      </c>
      <c r="W27" s="46">
        <v>34.862494852067115</v>
      </c>
      <c r="X27" s="46">
        <v>5012.3094100685594</v>
      </c>
      <c r="Y27" s="46">
        <v>306.87062792981874</v>
      </c>
      <c r="Z27" s="46">
        <v>831.52358197798139</v>
      </c>
      <c r="AA27" s="46">
        <v>240.75502496069112</v>
      </c>
      <c r="AB27" s="46">
        <v>0</v>
      </c>
      <c r="AC27" s="46">
        <v>0</v>
      </c>
      <c r="AD27" s="46">
        <v>0</v>
      </c>
      <c r="AE27" s="46">
        <v>3940.0308031298869</v>
      </c>
      <c r="AF27" s="46">
        <v>0</v>
      </c>
    </row>
    <row r="28" spans="1:32" ht="28.5" customHeight="1">
      <c r="A28" s="23" t="s">
        <v>27</v>
      </c>
      <c r="B28" s="24" t="s">
        <v>28</v>
      </c>
      <c r="C28" s="26">
        <f t="shared" ref="C28:C53" si="2">SUM(D28:H28)</f>
        <v>5.8515683246670985E-3</v>
      </c>
      <c r="D28" s="26">
        <f t="shared" ref="D28:D53" si="3">$C$17*U28</f>
        <v>5.7746131717111325E-5</v>
      </c>
      <c r="E28" s="26">
        <f t="shared" ref="E28:E53" si="4">$C$18*V28</f>
        <v>8.9611838895269594E-9</v>
      </c>
      <c r="F28" s="26">
        <f t="shared" ref="F28:F53" si="5">$C$19*W28</f>
        <v>2.8795689853555132E-6</v>
      </c>
      <c r="G28" s="26">
        <f t="shared" ref="G28:G53" si="6">SUM(I28:O28)</f>
        <v>5.7908657795774192E-3</v>
      </c>
      <c r="H28" s="26">
        <f t="shared" ref="H28:H53" si="7">$C$22*Y28</f>
        <v>6.7883203323073184E-8</v>
      </c>
      <c r="I28" s="26">
        <f t="shared" ref="I28:I53" si="8">$C$20*Z28</f>
        <v>6.7038749124928716E-8</v>
      </c>
      <c r="J28" s="26">
        <f t="shared" ref="J28:J53" si="9">$C$21*AA28</f>
        <v>1.6024868289116976E-4</v>
      </c>
      <c r="K28" s="26">
        <f t="shared" ref="K28:M53" si="10">$C$23*AB28</f>
        <v>0</v>
      </c>
      <c r="L28" s="26">
        <f t="shared" si="10"/>
        <v>0</v>
      </c>
      <c r="M28" s="26">
        <f t="shared" si="10"/>
        <v>0</v>
      </c>
      <c r="N28" s="26">
        <f t="shared" ref="N28:N53" si="11">$C$20*AE28</f>
        <v>5.6305500579371245E-3</v>
      </c>
      <c r="O28" s="26">
        <f t="shared" ref="O28:O53" si="12">$C$23*AF28</f>
        <v>0</v>
      </c>
      <c r="R28" s="20" t="s">
        <v>27</v>
      </c>
      <c r="S28" s="21" t="s">
        <v>28</v>
      </c>
      <c r="T28" s="46">
        <v>5.8515683246670985E-3</v>
      </c>
      <c r="U28" s="46">
        <v>5.7746131717111325E-5</v>
      </c>
      <c r="V28" s="46">
        <v>8.9611838895269594E-9</v>
      </c>
      <c r="W28" s="46">
        <v>2.8795689853555132E-6</v>
      </c>
      <c r="X28" s="46">
        <v>5.7908657795774192E-3</v>
      </c>
      <c r="Y28" s="46">
        <v>6.7883203323073184E-8</v>
      </c>
      <c r="Z28" s="46">
        <v>6.7038749124928716E-8</v>
      </c>
      <c r="AA28" s="46">
        <v>1.6024868289116976E-4</v>
      </c>
      <c r="AB28" s="46">
        <v>0</v>
      </c>
      <c r="AC28" s="46">
        <v>0</v>
      </c>
      <c r="AD28" s="46">
        <v>0</v>
      </c>
      <c r="AE28" s="46">
        <v>5.6305500579371245E-3</v>
      </c>
      <c r="AF28" s="46">
        <v>0</v>
      </c>
    </row>
    <row r="29" spans="1:32" ht="28.5" customHeight="1">
      <c r="A29" s="23" t="s">
        <v>29</v>
      </c>
      <c r="B29" s="24" t="s">
        <v>30</v>
      </c>
      <c r="C29" s="26">
        <f t="shared" si="2"/>
        <v>16.871286715051539</v>
      </c>
      <c r="D29" s="26">
        <f t="shared" si="3"/>
        <v>1.5866461468618576</v>
      </c>
      <c r="E29" s="26">
        <f t="shared" si="4"/>
        <v>1.9874053714645717E-2</v>
      </c>
      <c r="F29" s="26">
        <f t="shared" si="5"/>
        <v>7.5438610395180405E-2</v>
      </c>
      <c r="G29" s="26">
        <f t="shared" si="6"/>
        <v>15.178741127504297</v>
      </c>
      <c r="H29" s="26">
        <f t="shared" si="7"/>
        <v>1.0586776575556187E-2</v>
      </c>
      <c r="I29" s="26">
        <f t="shared" si="8"/>
        <v>7.0334540728731918E-4</v>
      </c>
      <c r="J29" s="26">
        <f t="shared" si="9"/>
        <v>0.52520882078353726</v>
      </c>
      <c r="K29" s="26">
        <f t="shared" si="10"/>
        <v>0</v>
      </c>
      <c r="L29" s="26">
        <f t="shared" si="10"/>
        <v>0</v>
      </c>
      <c r="M29" s="26">
        <f t="shared" si="10"/>
        <v>0</v>
      </c>
      <c r="N29" s="26">
        <f t="shared" si="11"/>
        <v>14.652828961313473</v>
      </c>
      <c r="O29" s="26">
        <f t="shared" si="12"/>
        <v>0</v>
      </c>
      <c r="R29" s="20" t="s">
        <v>29</v>
      </c>
      <c r="S29" s="21" t="s">
        <v>30</v>
      </c>
      <c r="T29" s="46">
        <v>16.871286715051536</v>
      </c>
      <c r="U29" s="46">
        <v>1.5866461468618576</v>
      </c>
      <c r="V29" s="46">
        <v>1.9874053714645717E-2</v>
      </c>
      <c r="W29" s="46">
        <v>7.5438610395180405E-2</v>
      </c>
      <c r="X29" s="46">
        <v>15.178741127504297</v>
      </c>
      <c r="Y29" s="46">
        <v>1.0586776575556187E-2</v>
      </c>
      <c r="Z29" s="46">
        <v>7.0334540728731918E-4</v>
      </c>
      <c r="AA29" s="46">
        <v>0.52520882078353726</v>
      </c>
      <c r="AB29" s="46">
        <v>0</v>
      </c>
      <c r="AC29" s="46">
        <v>0</v>
      </c>
      <c r="AD29" s="46">
        <v>0</v>
      </c>
      <c r="AE29" s="46">
        <v>14.652828961313473</v>
      </c>
      <c r="AF29" s="46">
        <v>0</v>
      </c>
    </row>
    <row r="30" spans="1:32" ht="28.5" customHeight="1">
      <c r="A30" s="23" t="s">
        <v>31</v>
      </c>
      <c r="B30" s="24" t="s">
        <v>32</v>
      </c>
      <c r="C30" s="26">
        <f t="shared" si="2"/>
        <v>1.901828802268783</v>
      </c>
      <c r="D30" s="26">
        <f t="shared" si="3"/>
        <v>0.3207716643323581</v>
      </c>
      <c r="E30" s="26">
        <f t="shared" si="4"/>
        <v>4.5671535343481074E-3</v>
      </c>
      <c r="F30" s="26">
        <f t="shared" si="5"/>
        <v>6.8916585651207077E-2</v>
      </c>
      <c r="G30" s="26">
        <f t="shared" si="6"/>
        <v>1.4792617481280645</v>
      </c>
      <c r="H30" s="26">
        <f t="shared" si="7"/>
        <v>2.8311650622805128E-2</v>
      </c>
      <c r="I30" s="26">
        <f t="shared" si="8"/>
        <v>1.9986944946224499E-4</v>
      </c>
      <c r="J30" s="26">
        <f t="shared" si="9"/>
        <v>0.14321161551938902</v>
      </c>
      <c r="K30" s="26">
        <f t="shared" si="10"/>
        <v>0</v>
      </c>
      <c r="L30" s="26">
        <f t="shared" si="10"/>
        <v>0</v>
      </c>
      <c r="M30" s="26">
        <f t="shared" si="10"/>
        <v>0</v>
      </c>
      <c r="N30" s="26">
        <f t="shared" si="11"/>
        <v>1.3358502631592133</v>
      </c>
      <c r="O30" s="26">
        <f t="shared" si="12"/>
        <v>0</v>
      </c>
      <c r="R30" s="20" t="s">
        <v>31</v>
      </c>
      <c r="S30" s="21" t="s">
        <v>32</v>
      </c>
      <c r="T30" s="46">
        <v>1.9018288022687828</v>
      </c>
      <c r="U30" s="46">
        <v>0.3207716643323581</v>
      </c>
      <c r="V30" s="46">
        <v>4.5671535343481074E-3</v>
      </c>
      <c r="W30" s="46">
        <v>6.8916585651207077E-2</v>
      </c>
      <c r="X30" s="46">
        <v>1.4792617481280645</v>
      </c>
      <c r="Y30" s="46">
        <v>2.8311650622805128E-2</v>
      </c>
      <c r="Z30" s="46">
        <v>1.9986944946224499E-4</v>
      </c>
      <c r="AA30" s="46">
        <v>0.14321161551938902</v>
      </c>
      <c r="AB30" s="46">
        <v>0</v>
      </c>
      <c r="AC30" s="46">
        <v>0</v>
      </c>
      <c r="AD30" s="46">
        <v>0</v>
      </c>
      <c r="AE30" s="46">
        <v>1.3358502631592133</v>
      </c>
      <c r="AF30" s="46">
        <v>0</v>
      </c>
    </row>
    <row r="31" spans="1:32" ht="28.5" customHeight="1">
      <c r="A31" s="23" t="s">
        <v>33</v>
      </c>
      <c r="B31" s="24" t="s">
        <v>34</v>
      </c>
      <c r="C31" s="26">
        <f t="shared" si="2"/>
        <v>1.3041110990533171</v>
      </c>
      <c r="D31" s="26">
        <f t="shared" si="3"/>
        <v>0.15000100653001047</v>
      </c>
      <c r="E31" s="26">
        <f t="shared" si="4"/>
        <v>1.4122047244605862E-3</v>
      </c>
      <c r="F31" s="26">
        <f t="shared" si="5"/>
        <v>9.5922881238113804E-3</v>
      </c>
      <c r="G31" s="26">
        <f t="shared" si="6"/>
        <v>1.1423167906815233</v>
      </c>
      <c r="H31" s="26">
        <f t="shared" si="7"/>
        <v>7.8880899351153519E-4</v>
      </c>
      <c r="I31" s="26">
        <f t="shared" si="8"/>
        <v>1.2253324805728324E-4</v>
      </c>
      <c r="J31" s="26">
        <f t="shared" si="9"/>
        <v>0.29411049935282324</v>
      </c>
      <c r="K31" s="26">
        <f t="shared" si="10"/>
        <v>0</v>
      </c>
      <c r="L31" s="26">
        <f t="shared" si="10"/>
        <v>0</v>
      </c>
      <c r="M31" s="26">
        <f t="shared" si="10"/>
        <v>0</v>
      </c>
      <c r="N31" s="26">
        <f t="shared" si="11"/>
        <v>0.84808375808064274</v>
      </c>
      <c r="O31" s="26">
        <f t="shared" si="12"/>
        <v>0</v>
      </c>
      <c r="R31" s="20" t="s">
        <v>33</v>
      </c>
      <c r="S31" s="21" t="s">
        <v>34</v>
      </c>
      <c r="T31" s="46">
        <v>1.3041110990533171</v>
      </c>
      <c r="U31" s="46">
        <v>0.15000100653001047</v>
      </c>
      <c r="V31" s="46">
        <v>1.4122047244605862E-3</v>
      </c>
      <c r="W31" s="46">
        <v>9.5922881238113804E-3</v>
      </c>
      <c r="X31" s="46">
        <v>1.1423167906815233</v>
      </c>
      <c r="Y31" s="46">
        <v>7.8880899351153519E-4</v>
      </c>
      <c r="Z31" s="46">
        <v>1.2253324805728324E-4</v>
      </c>
      <c r="AA31" s="46">
        <v>0.29411049935282324</v>
      </c>
      <c r="AB31" s="46">
        <v>0</v>
      </c>
      <c r="AC31" s="46">
        <v>0</v>
      </c>
      <c r="AD31" s="46">
        <v>0</v>
      </c>
      <c r="AE31" s="46">
        <v>0.84808375808064274</v>
      </c>
      <c r="AF31" s="46">
        <v>0</v>
      </c>
    </row>
    <row r="32" spans="1:32" ht="28.5" customHeight="1">
      <c r="A32" s="23" t="s">
        <v>35</v>
      </c>
      <c r="B32" s="24" t="s">
        <v>36</v>
      </c>
      <c r="C32" s="26">
        <f t="shared" si="2"/>
        <v>6.7959100113086909E-2</v>
      </c>
      <c r="D32" s="26">
        <f t="shared" si="3"/>
        <v>6.5947335196791593E-2</v>
      </c>
      <c r="E32" s="26">
        <f t="shared" si="4"/>
        <v>1.7702704332198916E-7</v>
      </c>
      <c r="F32" s="26">
        <f t="shared" si="5"/>
        <v>8.9025581657724775E-5</v>
      </c>
      <c r="G32" s="26">
        <f t="shared" si="6"/>
        <v>1.9224850161722678E-3</v>
      </c>
      <c r="H32" s="26">
        <f t="shared" si="7"/>
        <v>7.7291421997013556E-8</v>
      </c>
      <c r="I32" s="26">
        <f t="shared" si="8"/>
        <v>4.2643226637458089E-8</v>
      </c>
      <c r="J32" s="26">
        <f t="shared" si="9"/>
        <v>9.8951545545378775E-8</v>
      </c>
      <c r="K32" s="26">
        <f t="shared" si="10"/>
        <v>0</v>
      </c>
      <c r="L32" s="26">
        <f t="shared" si="10"/>
        <v>0</v>
      </c>
      <c r="M32" s="26">
        <f t="shared" si="10"/>
        <v>0</v>
      </c>
      <c r="N32" s="26">
        <f t="shared" si="11"/>
        <v>1.9223434214000849E-3</v>
      </c>
      <c r="O32" s="26">
        <f t="shared" si="12"/>
        <v>0</v>
      </c>
      <c r="R32" s="20" t="s">
        <v>35</v>
      </c>
      <c r="S32" s="21" t="s">
        <v>36</v>
      </c>
      <c r="T32" s="46">
        <v>6.7959100113086895E-2</v>
      </c>
      <c r="U32" s="46">
        <v>6.5947335196791593E-2</v>
      </c>
      <c r="V32" s="46">
        <v>1.7702704332198916E-7</v>
      </c>
      <c r="W32" s="46">
        <v>8.9025581657724775E-5</v>
      </c>
      <c r="X32" s="46">
        <v>1.9224850161722678E-3</v>
      </c>
      <c r="Y32" s="46">
        <v>7.7291421997013556E-8</v>
      </c>
      <c r="Z32" s="46">
        <v>4.2643226637458089E-8</v>
      </c>
      <c r="AA32" s="46">
        <v>9.8951545545378775E-8</v>
      </c>
      <c r="AB32" s="46">
        <v>0</v>
      </c>
      <c r="AC32" s="46">
        <v>0</v>
      </c>
      <c r="AD32" s="46">
        <v>0</v>
      </c>
      <c r="AE32" s="46">
        <v>1.9223434214000849E-3</v>
      </c>
      <c r="AF32" s="46">
        <v>0</v>
      </c>
    </row>
    <row r="33" spans="1:32" ht="28.5" customHeight="1">
      <c r="A33" s="23" t="s">
        <v>37</v>
      </c>
      <c r="B33" s="24" t="s">
        <v>38</v>
      </c>
      <c r="C33" s="26">
        <f t="shared" si="2"/>
        <v>54592.246361016521</v>
      </c>
      <c r="D33" s="26">
        <f t="shared" si="3"/>
        <v>5997.8764220972853</v>
      </c>
      <c r="E33" s="26">
        <f t="shared" si="4"/>
        <v>62.148837526904778</v>
      </c>
      <c r="F33" s="26">
        <f t="shared" si="5"/>
        <v>289.38567658983487</v>
      </c>
      <c r="G33" s="26">
        <f t="shared" si="6"/>
        <v>48227.59425738595</v>
      </c>
      <c r="H33" s="26">
        <f t="shared" si="7"/>
        <v>15.241167416550473</v>
      </c>
      <c r="I33" s="26">
        <f t="shared" si="8"/>
        <v>23.320242774037307</v>
      </c>
      <c r="J33" s="26">
        <f t="shared" si="9"/>
        <v>2901.4326932358476</v>
      </c>
      <c r="K33" s="26">
        <f t="shared" si="10"/>
        <v>0</v>
      </c>
      <c r="L33" s="26">
        <f t="shared" si="10"/>
        <v>0</v>
      </c>
      <c r="M33" s="26">
        <f t="shared" si="10"/>
        <v>0</v>
      </c>
      <c r="N33" s="26">
        <f t="shared" si="11"/>
        <v>45302.841321376065</v>
      </c>
      <c r="O33" s="26">
        <f t="shared" si="12"/>
        <v>0</v>
      </c>
      <c r="R33" s="20" t="s">
        <v>37</v>
      </c>
      <c r="S33" s="21" t="s">
        <v>38</v>
      </c>
      <c r="T33" s="46">
        <v>54592.246361016521</v>
      </c>
      <c r="U33" s="46">
        <v>5997.8764220972853</v>
      </c>
      <c r="V33" s="46">
        <v>62.148837526904778</v>
      </c>
      <c r="W33" s="46">
        <v>289.38567658983487</v>
      </c>
      <c r="X33" s="46">
        <v>48227.59425738595</v>
      </c>
      <c r="Y33" s="46">
        <v>15.241167416550473</v>
      </c>
      <c r="Z33" s="46">
        <v>23.320242774037307</v>
      </c>
      <c r="AA33" s="46">
        <v>2901.4326932358476</v>
      </c>
      <c r="AB33" s="46">
        <v>0</v>
      </c>
      <c r="AC33" s="46">
        <v>0</v>
      </c>
      <c r="AD33" s="46">
        <v>0</v>
      </c>
      <c r="AE33" s="46">
        <v>45302.841321376065</v>
      </c>
      <c r="AF33" s="46">
        <v>0</v>
      </c>
    </row>
    <row r="34" spans="1:32" ht="28.5" customHeight="1">
      <c r="A34" s="23" t="s">
        <v>39</v>
      </c>
      <c r="B34" s="24" t="s">
        <v>40</v>
      </c>
      <c r="C34" s="26">
        <f t="shared" si="2"/>
        <v>293298.04931717482</v>
      </c>
      <c r="D34" s="26">
        <f t="shared" si="3"/>
        <v>53593.611140359244</v>
      </c>
      <c r="E34" s="26">
        <f t="shared" si="4"/>
        <v>727.46257129090452</v>
      </c>
      <c r="F34" s="26">
        <f t="shared" si="5"/>
        <v>3921.8015998613937</v>
      </c>
      <c r="G34" s="26">
        <f t="shared" si="6"/>
        <v>232980.01508661328</v>
      </c>
      <c r="H34" s="26">
        <f t="shared" si="7"/>
        <v>2075.1589190499858</v>
      </c>
      <c r="I34" s="26">
        <f t="shared" si="8"/>
        <v>43.664528681906525</v>
      </c>
      <c r="J34" s="26">
        <f t="shared" si="9"/>
        <v>33505.885030710364</v>
      </c>
      <c r="K34" s="26">
        <f t="shared" si="10"/>
        <v>0</v>
      </c>
      <c r="L34" s="26">
        <f t="shared" si="10"/>
        <v>0</v>
      </c>
      <c r="M34" s="26">
        <f t="shared" si="10"/>
        <v>0</v>
      </c>
      <c r="N34" s="26">
        <f t="shared" si="11"/>
        <v>199430.46552722101</v>
      </c>
      <c r="O34" s="26">
        <f t="shared" si="12"/>
        <v>0</v>
      </c>
      <c r="R34" s="20" t="s">
        <v>39</v>
      </c>
      <c r="S34" s="21" t="s">
        <v>40</v>
      </c>
      <c r="T34" s="46">
        <v>293298.04931717482</v>
      </c>
      <c r="U34" s="46">
        <v>53593.611140359244</v>
      </c>
      <c r="V34" s="46">
        <v>727.46257129090452</v>
      </c>
      <c r="W34" s="46">
        <v>3921.8015998613937</v>
      </c>
      <c r="X34" s="46">
        <v>232980.01508661328</v>
      </c>
      <c r="Y34" s="46">
        <v>2075.1589190499858</v>
      </c>
      <c r="Z34" s="46">
        <v>43.664528681906525</v>
      </c>
      <c r="AA34" s="46">
        <v>33505.885030710364</v>
      </c>
      <c r="AB34" s="46">
        <v>0</v>
      </c>
      <c r="AC34" s="46">
        <v>0</v>
      </c>
      <c r="AD34" s="46">
        <v>0</v>
      </c>
      <c r="AE34" s="46">
        <v>199430.46552722101</v>
      </c>
      <c r="AF34" s="46">
        <v>0</v>
      </c>
    </row>
    <row r="35" spans="1:32" ht="28.5" customHeight="1">
      <c r="A35" s="23" t="s">
        <v>41</v>
      </c>
      <c r="B35" s="24" t="s">
        <v>40</v>
      </c>
      <c r="C35" s="26">
        <f t="shared" si="2"/>
        <v>357933.48682402069</v>
      </c>
      <c r="D35" s="26">
        <f t="shared" si="3"/>
        <v>88367.178310830655</v>
      </c>
      <c r="E35" s="26">
        <f t="shared" si="4"/>
        <v>181.32985982905376</v>
      </c>
      <c r="F35" s="26">
        <f t="shared" si="5"/>
        <v>3222.4812707172418</v>
      </c>
      <c r="G35" s="26">
        <f t="shared" si="6"/>
        <v>254786.49958323137</v>
      </c>
      <c r="H35" s="26">
        <f t="shared" si="7"/>
        <v>11375.997799412336</v>
      </c>
      <c r="I35" s="26">
        <f t="shared" si="8"/>
        <v>31488.78871818374</v>
      </c>
      <c r="J35" s="26">
        <f t="shared" si="9"/>
        <v>91990.750582885245</v>
      </c>
      <c r="K35" s="26">
        <f t="shared" si="10"/>
        <v>0</v>
      </c>
      <c r="L35" s="26">
        <f t="shared" si="10"/>
        <v>0</v>
      </c>
      <c r="M35" s="26">
        <f t="shared" si="10"/>
        <v>0</v>
      </c>
      <c r="N35" s="26">
        <f t="shared" si="11"/>
        <v>131306.96028216238</v>
      </c>
      <c r="O35" s="26">
        <f t="shared" si="12"/>
        <v>0</v>
      </c>
      <c r="R35" s="20" t="s">
        <v>41</v>
      </c>
      <c r="S35" s="21" t="s">
        <v>40</v>
      </c>
      <c r="T35" s="46">
        <v>357933.48682402069</v>
      </c>
      <c r="U35" s="46">
        <v>88367.178310830655</v>
      </c>
      <c r="V35" s="46">
        <v>181.32985982905376</v>
      </c>
      <c r="W35" s="46">
        <v>3222.4812707172418</v>
      </c>
      <c r="X35" s="46">
        <v>254786.49958323137</v>
      </c>
      <c r="Y35" s="46">
        <v>11375.997799412336</v>
      </c>
      <c r="Z35" s="46">
        <v>31488.78871818374</v>
      </c>
      <c r="AA35" s="46">
        <v>91990.750582885245</v>
      </c>
      <c r="AB35" s="46">
        <v>0</v>
      </c>
      <c r="AC35" s="46">
        <v>0</v>
      </c>
      <c r="AD35" s="46">
        <v>0</v>
      </c>
      <c r="AE35" s="46">
        <v>131306.96028216238</v>
      </c>
      <c r="AF35" s="46">
        <v>0</v>
      </c>
    </row>
    <row r="36" spans="1:32" ht="28.5" customHeight="1">
      <c r="A36" s="23" t="s">
        <v>70</v>
      </c>
      <c r="B36" s="24" t="s">
        <v>38</v>
      </c>
      <c r="C36" s="26">
        <f t="shared" si="2"/>
        <v>26160.322630918683</v>
      </c>
      <c r="D36" s="26">
        <f t="shared" si="3"/>
        <v>103.54097352379156</v>
      </c>
      <c r="E36" s="26">
        <f t="shared" si="4"/>
        <v>8.3355500356417825E-2</v>
      </c>
      <c r="F36" s="26">
        <f t="shared" si="5"/>
        <v>-5.5558061936155232</v>
      </c>
      <c r="G36" s="26">
        <f t="shared" si="6"/>
        <v>26062.067556641465</v>
      </c>
      <c r="H36" s="26">
        <f t="shared" si="7"/>
        <v>0.18655144668603327</v>
      </c>
      <c r="I36" s="26">
        <f t="shared" si="8"/>
        <v>1.1867822360648154E-3</v>
      </c>
      <c r="J36" s="26">
        <f t="shared" si="9"/>
        <v>4.1403443963471301E-2</v>
      </c>
      <c r="K36" s="26">
        <f t="shared" si="10"/>
        <v>0</v>
      </c>
      <c r="L36" s="26">
        <f t="shared" si="10"/>
        <v>0</v>
      </c>
      <c r="M36" s="26">
        <f t="shared" si="10"/>
        <v>0</v>
      </c>
      <c r="N36" s="26">
        <f t="shared" si="11"/>
        <v>26062.024966415265</v>
      </c>
      <c r="O36" s="26">
        <f t="shared" si="12"/>
        <v>0</v>
      </c>
      <c r="R36" s="20" t="s">
        <v>42</v>
      </c>
      <c r="S36" s="21" t="s">
        <v>38</v>
      </c>
      <c r="T36" s="46">
        <v>26160.322630918683</v>
      </c>
      <c r="U36" s="46">
        <v>103.54097352379156</v>
      </c>
      <c r="V36" s="46">
        <v>8.3355500356417825E-2</v>
      </c>
      <c r="W36" s="46">
        <v>-5.5558061936155232</v>
      </c>
      <c r="X36" s="46">
        <v>26062.067556641465</v>
      </c>
      <c r="Y36" s="46">
        <v>0.18655144668603327</v>
      </c>
      <c r="Z36" s="46">
        <v>1.1867822360648154E-3</v>
      </c>
      <c r="AA36" s="46">
        <v>4.1403443963471301E-2</v>
      </c>
      <c r="AB36" s="46">
        <v>0</v>
      </c>
      <c r="AC36" s="46">
        <v>0</v>
      </c>
      <c r="AD36" s="46">
        <v>0</v>
      </c>
      <c r="AE36" s="46">
        <v>26062.024966415265</v>
      </c>
      <c r="AF36" s="46">
        <v>0</v>
      </c>
    </row>
    <row r="37" spans="1:32" ht="28.5" customHeight="1">
      <c r="A37" s="23" t="s">
        <v>43</v>
      </c>
      <c r="B37" s="24" t="s">
        <v>38</v>
      </c>
      <c r="C37" s="26">
        <f t="shared" si="2"/>
        <v>195.62877999999998</v>
      </c>
      <c r="D37" s="26">
        <f t="shared" si="3"/>
        <v>178.61877999999999</v>
      </c>
      <c r="E37" s="26">
        <f t="shared" si="4"/>
        <v>0</v>
      </c>
      <c r="F37" s="26">
        <f t="shared" si="5"/>
        <v>17.010000000000002</v>
      </c>
      <c r="G37" s="26">
        <f t="shared" si="6"/>
        <v>0</v>
      </c>
      <c r="H37" s="26">
        <f t="shared" si="7"/>
        <v>0</v>
      </c>
      <c r="I37" s="26">
        <f t="shared" si="8"/>
        <v>0</v>
      </c>
      <c r="J37" s="26">
        <f t="shared" si="9"/>
        <v>0</v>
      </c>
      <c r="K37" s="26">
        <f t="shared" si="10"/>
        <v>0</v>
      </c>
      <c r="L37" s="26">
        <f t="shared" si="10"/>
        <v>0</v>
      </c>
      <c r="M37" s="26">
        <f t="shared" si="10"/>
        <v>0</v>
      </c>
      <c r="N37" s="26">
        <f t="shared" si="11"/>
        <v>0</v>
      </c>
      <c r="O37" s="26">
        <f t="shared" si="12"/>
        <v>0</v>
      </c>
      <c r="R37" s="20" t="s">
        <v>43</v>
      </c>
      <c r="S37" s="21" t="s">
        <v>38</v>
      </c>
      <c r="T37" s="46">
        <v>195.62877999999998</v>
      </c>
      <c r="U37" s="46">
        <v>178.61877999999999</v>
      </c>
      <c r="V37" s="46">
        <v>0</v>
      </c>
      <c r="W37" s="46">
        <v>17.010000000000002</v>
      </c>
      <c r="X37" s="46">
        <v>0</v>
      </c>
      <c r="Y37" s="46">
        <v>0</v>
      </c>
      <c r="Z37" s="46">
        <v>0</v>
      </c>
      <c r="AA37" s="46">
        <v>0</v>
      </c>
      <c r="AB37" s="46">
        <v>0</v>
      </c>
      <c r="AC37" s="46">
        <v>0</v>
      </c>
      <c r="AD37" s="46">
        <v>0</v>
      </c>
      <c r="AE37" s="46">
        <v>0</v>
      </c>
      <c r="AF37" s="46">
        <v>0</v>
      </c>
    </row>
    <row r="38" spans="1:32" ht="28.5" customHeight="1">
      <c r="A38" s="23" t="s">
        <v>44</v>
      </c>
      <c r="B38" s="24" t="s">
        <v>38</v>
      </c>
      <c r="C38" s="26">
        <f t="shared" si="2"/>
        <v>26355.951410918682</v>
      </c>
      <c r="D38" s="26">
        <f t="shared" si="3"/>
        <v>282.15975352379155</v>
      </c>
      <c r="E38" s="26">
        <f t="shared" si="4"/>
        <v>8.3355500356417825E-2</v>
      </c>
      <c r="F38" s="26">
        <f t="shared" si="5"/>
        <v>11.454193806384477</v>
      </c>
      <c r="G38" s="26">
        <f t="shared" si="6"/>
        <v>26062.067556641465</v>
      </c>
      <c r="H38" s="26">
        <f t="shared" si="7"/>
        <v>0.18655144668603327</v>
      </c>
      <c r="I38" s="26">
        <f t="shared" si="8"/>
        <v>1.1867822360648154E-3</v>
      </c>
      <c r="J38" s="26">
        <f t="shared" si="9"/>
        <v>4.1403443963471301E-2</v>
      </c>
      <c r="K38" s="26">
        <f t="shared" si="10"/>
        <v>0</v>
      </c>
      <c r="L38" s="26">
        <f t="shared" si="10"/>
        <v>0</v>
      </c>
      <c r="M38" s="26">
        <f t="shared" si="10"/>
        <v>0</v>
      </c>
      <c r="N38" s="26">
        <f t="shared" si="11"/>
        <v>26062.024966415265</v>
      </c>
      <c r="O38" s="26">
        <f t="shared" si="12"/>
        <v>0</v>
      </c>
      <c r="R38" s="20" t="s">
        <v>44</v>
      </c>
      <c r="S38" s="21" t="s">
        <v>38</v>
      </c>
      <c r="T38" s="46">
        <v>26355.951410918682</v>
      </c>
      <c r="U38" s="46">
        <v>282.15975352379155</v>
      </c>
      <c r="V38" s="46">
        <v>8.3355500356417825E-2</v>
      </c>
      <c r="W38" s="46">
        <v>11.454193806384477</v>
      </c>
      <c r="X38" s="46">
        <v>26062.067556641465</v>
      </c>
      <c r="Y38" s="46">
        <v>0.18655144668603327</v>
      </c>
      <c r="Z38" s="46">
        <v>1.1867822360648154E-3</v>
      </c>
      <c r="AA38" s="46">
        <v>4.1403443963471301E-2</v>
      </c>
      <c r="AB38" s="46">
        <v>0</v>
      </c>
      <c r="AC38" s="46">
        <v>0</v>
      </c>
      <c r="AD38" s="46">
        <v>0</v>
      </c>
      <c r="AE38" s="46">
        <v>26062.024966415265</v>
      </c>
      <c r="AF38" s="46">
        <v>0</v>
      </c>
    </row>
    <row r="39" spans="1:32" ht="28.5" customHeight="1">
      <c r="A39" s="23" t="s">
        <v>71</v>
      </c>
      <c r="B39" s="24" t="s">
        <v>38</v>
      </c>
      <c r="C39" s="26">
        <f t="shared" si="2"/>
        <v>350758.69341210986</v>
      </c>
      <c r="D39" s="26">
        <f t="shared" si="3"/>
        <v>13005.226181056893</v>
      </c>
      <c r="E39" s="26">
        <f t="shared" si="4"/>
        <v>62.464132911258808</v>
      </c>
      <c r="F39" s="26">
        <f t="shared" si="5"/>
        <v>1320.6816396516217</v>
      </c>
      <c r="G39" s="26">
        <f t="shared" si="6"/>
        <v>336352.61695694883</v>
      </c>
      <c r="H39" s="26">
        <f t="shared" si="7"/>
        <v>17.704501541279068</v>
      </c>
      <c r="I39" s="26">
        <f t="shared" si="8"/>
        <v>7.577540104620458</v>
      </c>
      <c r="J39" s="26">
        <f t="shared" si="9"/>
        <v>2922.5316139309498</v>
      </c>
      <c r="K39" s="26">
        <f t="shared" si="10"/>
        <v>0</v>
      </c>
      <c r="L39" s="26">
        <f t="shared" si="10"/>
        <v>0</v>
      </c>
      <c r="M39" s="26">
        <f t="shared" si="10"/>
        <v>0</v>
      </c>
      <c r="N39" s="26">
        <f t="shared" si="11"/>
        <v>333422.50780291326</v>
      </c>
      <c r="O39" s="26">
        <f t="shared" si="12"/>
        <v>0</v>
      </c>
      <c r="R39" s="20" t="s">
        <v>45</v>
      </c>
      <c r="S39" s="21" t="s">
        <v>38</v>
      </c>
      <c r="T39" s="46">
        <v>350758.69341210986</v>
      </c>
      <c r="U39" s="46">
        <v>13005.226181056893</v>
      </c>
      <c r="V39" s="46">
        <v>62.464132911258808</v>
      </c>
      <c r="W39" s="46">
        <v>1320.6816396516217</v>
      </c>
      <c r="X39" s="46">
        <v>336352.61695694883</v>
      </c>
      <c r="Y39" s="46">
        <v>17.704501541279068</v>
      </c>
      <c r="Z39" s="46">
        <v>7.577540104620458</v>
      </c>
      <c r="AA39" s="46">
        <v>2922.5316139309498</v>
      </c>
      <c r="AB39" s="46">
        <v>0</v>
      </c>
      <c r="AC39" s="46">
        <v>0</v>
      </c>
      <c r="AD39" s="46">
        <v>0</v>
      </c>
      <c r="AE39" s="46">
        <v>333422.50780291326</v>
      </c>
      <c r="AF39" s="46">
        <v>0</v>
      </c>
    </row>
    <row r="40" spans="1:32" ht="28.5" customHeight="1">
      <c r="A40" s="23" t="s">
        <v>46</v>
      </c>
      <c r="B40" s="24" t="s">
        <v>38</v>
      </c>
      <c r="C40" s="26">
        <f t="shared" si="2"/>
        <v>536.18600206563963</v>
      </c>
      <c r="D40" s="26">
        <f t="shared" si="3"/>
        <v>495.41456825308563</v>
      </c>
      <c r="E40" s="26">
        <f t="shared" si="4"/>
        <v>0</v>
      </c>
      <c r="F40" s="26">
        <f t="shared" si="5"/>
        <v>22.864000003999998</v>
      </c>
      <c r="G40" s="26">
        <f t="shared" si="6"/>
        <v>17.907433808553971</v>
      </c>
      <c r="H40" s="26">
        <f t="shared" si="7"/>
        <v>0</v>
      </c>
      <c r="I40" s="26">
        <f t="shared" si="8"/>
        <v>17.907433808553971</v>
      </c>
      <c r="J40" s="26">
        <f t="shared" si="9"/>
        <v>0</v>
      </c>
      <c r="K40" s="26">
        <f t="shared" si="10"/>
        <v>0</v>
      </c>
      <c r="L40" s="26">
        <f t="shared" si="10"/>
        <v>0</v>
      </c>
      <c r="M40" s="26">
        <f t="shared" si="10"/>
        <v>0</v>
      </c>
      <c r="N40" s="26">
        <f t="shared" si="11"/>
        <v>0</v>
      </c>
      <c r="O40" s="26">
        <f t="shared" si="12"/>
        <v>0</v>
      </c>
      <c r="R40" s="20" t="s">
        <v>46</v>
      </c>
      <c r="S40" s="21" t="s">
        <v>38</v>
      </c>
      <c r="T40" s="46">
        <v>536.18600206563963</v>
      </c>
      <c r="U40" s="46">
        <v>495.41456825308563</v>
      </c>
      <c r="V40" s="46">
        <v>0</v>
      </c>
      <c r="W40" s="46">
        <v>22.864000003999998</v>
      </c>
      <c r="X40" s="46">
        <v>17.907433808553971</v>
      </c>
      <c r="Y40" s="46">
        <v>0</v>
      </c>
      <c r="Z40" s="46">
        <v>17.907433808553971</v>
      </c>
      <c r="AA40" s="46">
        <v>0</v>
      </c>
      <c r="AB40" s="46">
        <v>0</v>
      </c>
      <c r="AC40" s="46">
        <v>0</v>
      </c>
      <c r="AD40" s="46">
        <v>0</v>
      </c>
      <c r="AE40" s="46">
        <v>0</v>
      </c>
      <c r="AF40" s="46">
        <v>0</v>
      </c>
    </row>
    <row r="41" spans="1:32" ht="28.5" customHeight="1">
      <c r="A41" s="23" t="s">
        <v>72</v>
      </c>
      <c r="B41" s="24" t="s">
        <v>38</v>
      </c>
      <c r="C41" s="26">
        <f t="shared" si="2"/>
        <v>351294.87941417552</v>
      </c>
      <c r="D41" s="26">
        <f t="shared" si="3"/>
        <v>13500.64074930998</v>
      </c>
      <c r="E41" s="26">
        <f t="shared" si="4"/>
        <v>62.464132911258808</v>
      </c>
      <c r="F41" s="26">
        <f t="shared" si="5"/>
        <v>1343.5456396556217</v>
      </c>
      <c r="G41" s="26">
        <f t="shared" si="6"/>
        <v>336370.52439075737</v>
      </c>
      <c r="H41" s="26">
        <f t="shared" si="7"/>
        <v>17.704501541279068</v>
      </c>
      <c r="I41" s="26">
        <f t="shared" si="8"/>
        <v>25.484973913174429</v>
      </c>
      <c r="J41" s="26">
        <f t="shared" si="9"/>
        <v>2922.5316139309439</v>
      </c>
      <c r="K41" s="26">
        <f t="shared" si="10"/>
        <v>0</v>
      </c>
      <c r="L41" s="26">
        <f t="shared" si="10"/>
        <v>0</v>
      </c>
      <c r="M41" s="26">
        <f t="shared" si="10"/>
        <v>0</v>
      </c>
      <c r="N41" s="26">
        <f t="shared" si="11"/>
        <v>333422.50780291326</v>
      </c>
      <c r="O41" s="26">
        <f t="shared" si="12"/>
        <v>0</v>
      </c>
      <c r="R41" s="20" t="s">
        <v>47</v>
      </c>
      <c r="S41" s="21" t="s">
        <v>38</v>
      </c>
      <c r="T41" s="46">
        <v>351294.87941417552</v>
      </c>
      <c r="U41" s="46">
        <v>13500.64074930998</v>
      </c>
      <c r="V41" s="46">
        <v>62.464132911258808</v>
      </c>
      <c r="W41" s="46">
        <v>1343.5456396556217</v>
      </c>
      <c r="X41" s="46">
        <v>336370.52439075737</v>
      </c>
      <c r="Y41" s="46">
        <v>17.704501541279068</v>
      </c>
      <c r="Z41" s="46">
        <v>25.484973913174429</v>
      </c>
      <c r="AA41" s="46">
        <v>2922.5316139309439</v>
      </c>
      <c r="AB41" s="46">
        <v>0</v>
      </c>
      <c r="AC41" s="46">
        <v>0</v>
      </c>
      <c r="AD41" s="46">
        <v>0</v>
      </c>
      <c r="AE41" s="46">
        <v>333422.50780291326</v>
      </c>
      <c r="AF41" s="46">
        <v>0</v>
      </c>
    </row>
    <row r="42" spans="1:32" ht="28.5" customHeight="1">
      <c r="A42" s="23" t="s">
        <v>48</v>
      </c>
      <c r="B42" s="24" t="s">
        <v>49</v>
      </c>
      <c r="C42" s="26">
        <f t="shared" si="2"/>
        <v>47.345221143353598</v>
      </c>
      <c r="D42" s="26">
        <f t="shared" si="3"/>
        <v>42.358021143353596</v>
      </c>
      <c r="E42" s="26">
        <f t="shared" si="4"/>
        <v>0</v>
      </c>
      <c r="F42" s="26">
        <f t="shared" si="5"/>
        <v>4.9871999999999996</v>
      </c>
      <c r="G42" s="26">
        <f t="shared" si="6"/>
        <v>0</v>
      </c>
      <c r="H42" s="26">
        <f t="shared" si="7"/>
        <v>0</v>
      </c>
      <c r="I42" s="26">
        <f t="shared" si="8"/>
        <v>0</v>
      </c>
      <c r="J42" s="26">
        <f t="shared" si="9"/>
        <v>0</v>
      </c>
      <c r="K42" s="26">
        <f t="shared" si="10"/>
        <v>0</v>
      </c>
      <c r="L42" s="26">
        <f t="shared" si="10"/>
        <v>0</v>
      </c>
      <c r="M42" s="26">
        <f t="shared" si="10"/>
        <v>0</v>
      </c>
      <c r="N42" s="26">
        <f t="shared" si="11"/>
        <v>0</v>
      </c>
      <c r="O42" s="26">
        <f t="shared" si="12"/>
        <v>0</v>
      </c>
      <c r="R42" s="20" t="s">
        <v>48</v>
      </c>
      <c r="S42" s="21" t="s">
        <v>49</v>
      </c>
      <c r="T42" s="46">
        <v>47.345221143353598</v>
      </c>
      <c r="U42" s="46">
        <v>42.358021143353596</v>
      </c>
      <c r="V42" s="46">
        <v>0</v>
      </c>
      <c r="W42" s="46">
        <v>4.9871999999999996</v>
      </c>
      <c r="X42" s="46">
        <v>0</v>
      </c>
      <c r="Y42" s="46">
        <v>0</v>
      </c>
      <c r="Z42" s="46">
        <v>0</v>
      </c>
      <c r="AA42" s="46">
        <v>0</v>
      </c>
      <c r="AB42" s="46">
        <v>0</v>
      </c>
      <c r="AC42" s="46">
        <v>0</v>
      </c>
      <c r="AD42" s="46">
        <v>0</v>
      </c>
      <c r="AE42" s="46">
        <v>0</v>
      </c>
      <c r="AF42" s="46">
        <v>0</v>
      </c>
    </row>
    <row r="43" spans="1:32" ht="28.5" customHeight="1">
      <c r="A43" s="23" t="s">
        <v>50</v>
      </c>
      <c r="B43" s="24" t="s">
        <v>38</v>
      </c>
      <c r="C43" s="26">
        <f t="shared" si="2"/>
        <v>0</v>
      </c>
      <c r="D43" s="26">
        <f t="shared" si="3"/>
        <v>0</v>
      </c>
      <c r="E43" s="26">
        <f t="shared" si="4"/>
        <v>0</v>
      </c>
      <c r="F43" s="26">
        <f t="shared" si="5"/>
        <v>0</v>
      </c>
      <c r="G43" s="26">
        <f t="shared" si="6"/>
        <v>0</v>
      </c>
      <c r="H43" s="26">
        <f t="shared" si="7"/>
        <v>0</v>
      </c>
      <c r="I43" s="26">
        <f t="shared" si="8"/>
        <v>0</v>
      </c>
      <c r="J43" s="26">
        <f t="shared" si="9"/>
        <v>0</v>
      </c>
      <c r="K43" s="26">
        <f t="shared" si="10"/>
        <v>0</v>
      </c>
      <c r="L43" s="26">
        <f t="shared" si="10"/>
        <v>0</v>
      </c>
      <c r="M43" s="26">
        <f t="shared" si="10"/>
        <v>0</v>
      </c>
      <c r="N43" s="26">
        <f t="shared" si="11"/>
        <v>0</v>
      </c>
      <c r="O43" s="26">
        <f t="shared" si="12"/>
        <v>0</v>
      </c>
      <c r="R43" s="20" t="s">
        <v>50</v>
      </c>
      <c r="S43" s="21" t="s">
        <v>38</v>
      </c>
      <c r="T43" s="46">
        <v>0</v>
      </c>
      <c r="U43" s="46">
        <v>0</v>
      </c>
      <c r="V43" s="46">
        <v>0</v>
      </c>
      <c r="W43" s="46">
        <v>0</v>
      </c>
      <c r="X43" s="46">
        <v>0</v>
      </c>
      <c r="Y43" s="46">
        <v>0</v>
      </c>
      <c r="Z43" s="46">
        <v>0</v>
      </c>
      <c r="AA43" s="46">
        <v>0</v>
      </c>
      <c r="AB43" s="46">
        <v>0</v>
      </c>
      <c r="AC43" s="46">
        <v>0</v>
      </c>
      <c r="AD43" s="46">
        <v>0</v>
      </c>
      <c r="AE43" s="46">
        <v>0</v>
      </c>
      <c r="AF43" s="46">
        <v>0</v>
      </c>
    </row>
    <row r="44" spans="1:32" ht="28.5" customHeight="1">
      <c r="A44" s="23" t="s">
        <v>51</v>
      </c>
      <c r="B44" s="24" t="s">
        <v>38</v>
      </c>
      <c r="C44" s="26">
        <f t="shared" si="2"/>
        <v>0</v>
      </c>
      <c r="D44" s="26">
        <f t="shared" si="3"/>
        <v>0</v>
      </c>
      <c r="E44" s="26">
        <f t="shared" si="4"/>
        <v>0</v>
      </c>
      <c r="F44" s="26">
        <f t="shared" si="5"/>
        <v>0</v>
      </c>
      <c r="G44" s="26">
        <f t="shared" si="6"/>
        <v>0</v>
      </c>
      <c r="H44" s="26">
        <f t="shared" si="7"/>
        <v>0</v>
      </c>
      <c r="I44" s="26">
        <f t="shared" si="8"/>
        <v>0</v>
      </c>
      <c r="J44" s="26">
        <f t="shared" si="9"/>
        <v>0</v>
      </c>
      <c r="K44" s="26">
        <f t="shared" si="10"/>
        <v>0</v>
      </c>
      <c r="L44" s="26">
        <f t="shared" si="10"/>
        <v>0</v>
      </c>
      <c r="M44" s="26">
        <f t="shared" si="10"/>
        <v>0</v>
      </c>
      <c r="N44" s="26">
        <f t="shared" si="11"/>
        <v>0</v>
      </c>
      <c r="O44" s="26">
        <f t="shared" si="12"/>
        <v>0</v>
      </c>
      <c r="R44" s="20" t="s">
        <v>51</v>
      </c>
      <c r="S44" s="21" t="s">
        <v>38</v>
      </c>
      <c r="T44" s="46">
        <v>0</v>
      </c>
      <c r="U44" s="46">
        <v>0</v>
      </c>
      <c r="V44" s="46">
        <v>0</v>
      </c>
      <c r="W44" s="46">
        <v>0</v>
      </c>
      <c r="X44" s="46">
        <v>0</v>
      </c>
      <c r="Y44" s="46">
        <v>0</v>
      </c>
      <c r="Z44" s="46">
        <v>0</v>
      </c>
      <c r="AA44" s="46">
        <v>0</v>
      </c>
      <c r="AB44" s="46">
        <v>0</v>
      </c>
      <c r="AC44" s="46">
        <v>0</v>
      </c>
      <c r="AD44" s="46">
        <v>0</v>
      </c>
      <c r="AE44" s="46">
        <v>0</v>
      </c>
      <c r="AF44" s="46">
        <v>0</v>
      </c>
    </row>
    <row r="45" spans="1:32" ht="28.5" customHeight="1">
      <c r="A45" s="23" t="s">
        <v>52</v>
      </c>
      <c r="B45" s="24" t="s">
        <v>40</v>
      </c>
      <c r="C45" s="26">
        <f t="shared" si="2"/>
        <v>93367.399301076293</v>
      </c>
      <c r="D45" s="26">
        <f t="shared" si="3"/>
        <v>43.777410791583698</v>
      </c>
      <c r="E45" s="26">
        <f t="shared" si="4"/>
        <v>3.9589744016297029E-4</v>
      </c>
      <c r="F45" s="26">
        <f t="shared" si="5"/>
        <v>4.2086046511178674</v>
      </c>
      <c r="G45" s="26">
        <f t="shared" si="6"/>
        <v>93319.386515935548</v>
      </c>
      <c r="H45" s="26">
        <f t="shared" si="7"/>
        <v>2.63738006069635E-2</v>
      </c>
      <c r="I45" s="26">
        <f t="shared" si="8"/>
        <v>2.1098381843089615E-3</v>
      </c>
      <c r="J45" s="26">
        <f t="shared" si="9"/>
        <v>0.30048211250653045</v>
      </c>
      <c r="K45" s="26">
        <f t="shared" si="10"/>
        <v>0</v>
      </c>
      <c r="L45" s="26">
        <f t="shared" si="10"/>
        <v>0</v>
      </c>
      <c r="M45" s="26">
        <f t="shared" si="10"/>
        <v>0</v>
      </c>
      <c r="N45" s="26">
        <f t="shared" si="11"/>
        <v>93319.083923984857</v>
      </c>
      <c r="O45" s="26">
        <f t="shared" si="12"/>
        <v>0</v>
      </c>
      <c r="R45" s="20" t="s">
        <v>52</v>
      </c>
      <c r="S45" s="21" t="s">
        <v>40</v>
      </c>
      <c r="T45" s="46">
        <v>93367.399301076293</v>
      </c>
      <c r="U45" s="46">
        <v>43.777410791583698</v>
      </c>
      <c r="V45" s="46">
        <v>3.9589744016297029E-4</v>
      </c>
      <c r="W45" s="46">
        <v>4.2086046511178674</v>
      </c>
      <c r="X45" s="46">
        <v>93319.386515935548</v>
      </c>
      <c r="Y45" s="46">
        <v>2.63738006069635E-2</v>
      </c>
      <c r="Z45" s="46">
        <v>2.1098381843089615E-3</v>
      </c>
      <c r="AA45" s="46">
        <v>0.30048211250653045</v>
      </c>
      <c r="AB45" s="46">
        <v>0</v>
      </c>
      <c r="AC45" s="46">
        <v>0</v>
      </c>
      <c r="AD45" s="46">
        <v>0</v>
      </c>
      <c r="AE45" s="46">
        <v>93319.083923984857</v>
      </c>
      <c r="AF45" s="46">
        <v>0</v>
      </c>
    </row>
    <row r="46" spans="1:32" ht="28.5" customHeight="1">
      <c r="A46" s="23" t="s">
        <v>53</v>
      </c>
      <c r="B46" s="24" t="s">
        <v>38</v>
      </c>
      <c r="C46" s="26">
        <f t="shared" si="2"/>
        <v>377650.83082509419</v>
      </c>
      <c r="D46" s="26">
        <f t="shared" si="3"/>
        <v>13782.80050283377</v>
      </c>
      <c r="E46" s="26">
        <f t="shared" si="4"/>
        <v>62.547488411615227</v>
      </c>
      <c r="F46" s="26">
        <f t="shared" si="5"/>
        <v>1354.9998334620061</v>
      </c>
      <c r="G46" s="26">
        <f t="shared" si="6"/>
        <v>362432.59194739885</v>
      </c>
      <c r="H46" s="26">
        <f t="shared" si="7"/>
        <v>17.8910529879651</v>
      </c>
      <c r="I46" s="26">
        <f t="shared" si="8"/>
        <v>25.486160695410494</v>
      </c>
      <c r="J46" s="26">
        <f t="shared" si="9"/>
        <v>2922.5730173749293</v>
      </c>
      <c r="K46" s="26">
        <f t="shared" si="10"/>
        <v>0</v>
      </c>
      <c r="L46" s="26">
        <f t="shared" si="10"/>
        <v>0</v>
      </c>
      <c r="M46" s="26">
        <f t="shared" si="10"/>
        <v>0</v>
      </c>
      <c r="N46" s="26">
        <f t="shared" si="11"/>
        <v>359484.53276932851</v>
      </c>
      <c r="O46" s="26">
        <f t="shared" si="12"/>
        <v>0</v>
      </c>
      <c r="R46" s="22" t="s">
        <v>53</v>
      </c>
      <c r="S46" s="21" t="s">
        <v>38</v>
      </c>
      <c r="T46" s="46">
        <v>377650.83082509419</v>
      </c>
      <c r="U46" s="46">
        <v>13782.80050283377</v>
      </c>
      <c r="V46" s="46">
        <v>62.547488411615227</v>
      </c>
      <c r="W46" s="46">
        <v>1354.9998334620061</v>
      </c>
      <c r="X46" s="46">
        <v>362432.59194739885</v>
      </c>
      <c r="Y46" s="46">
        <v>17.8910529879651</v>
      </c>
      <c r="Z46" s="46">
        <v>25.486160695410494</v>
      </c>
      <c r="AA46" s="46">
        <v>2922.5730173749293</v>
      </c>
      <c r="AB46" s="46">
        <v>0</v>
      </c>
      <c r="AC46" s="46">
        <v>0</v>
      </c>
      <c r="AD46" s="46">
        <v>0</v>
      </c>
      <c r="AE46" s="46">
        <v>359484.53276932851</v>
      </c>
      <c r="AF46" s="46">
        <v>0</v>
      </c>
    </row>
    <row r="47" spans="1:32" ht="28.5" customHeight="1">
      <c r="A47" s="23" t="s">
        <v>54</v>
      </c>
      <c r="B47" s="24" t="s">
        <v>49</v>
      </c>
      <c r="C47" s="26">
        <f t="shared" si="2"/>
        <v>691.84535465471004</v>
      </c>
      <c r="D47" s="26">
        <f t="shared" si="3"/>
        <v>653.74214579587351</v>
      </c>
      <c r="E47" s="26">
        <f t="shared" si="4"/>
        <v>0</v>
      </c>
      <c r="F47" s="26">
        <f t="shared" si="5"/>
        <v>30.29752836764672</v>
      </c>
      <c r="G47" s="26">
        <f t="shared" si="6"/>
        <v>7.7989489707160864</v>
      </c>
      <c r="H47" s="26">
        <f t="shared" si="7"/>
        <v>6.7315204737257613E-3</v>
      </c>
      <c r="I47" s="26">
        <f t="shared" si="8"/>
        <v>1.7618700136690996E-2</v>
      </c>
      <c r="J47" s="26">
        <f t="shared" si="9"/>
        <v>0.35146553494939692</v>
      </c>
      <c r="K47" s="26">
        <f t="shared" si="10"/>
        <v>0</v>
      </c>
      <c r="L47" s="26">
        <f t="shared" si="10"/>
        <v>0</v>
      </c>
      <c r="M47" s="26">
        <f t="shared" si="10"/>
        <v>0</v>
      </c>
      <c r="N47" s="26">
        <f t="shared" si="11"/>
        <v>7.4298647356299989</v>
      </c>
      <c r="O47" s="26">
        <f t="shared" si="12"/>
        <v>0</v>
      </c>
      <c r="R47" s="20" t="s">
        <v>54</v>
      </c>
      <c r="S47" s="21" t="s">
        <v>49</v>
      </c>
      <c r="T47" s="46">
        <v>691.84535465471004</v>
      </c>
      <c r="U47" s="46">
        <v>653.74214579587351</v>
      </c>
      <c r="V47" s="46">
        <v>0</v>
      </c>
      <c r="W47" s="46">
        <v>30.29752836764672</v>
      </c>
      <c r="X47" s="46">
        <v>7.7989489707160873</v>
      </c>
      <c r="Y47" s="46">
        <v>6.7315204737257613E-3</v>
      </c>
      <c r="Z47" s="46">
        <v>1.7618700136690996E-2</v>
      </c>
      <c r="AA47" s="46">
        <v>0.35146553494939692</v>
      </c>
      <c r="AB47" s="46">
        <v>0</v>
      </c>
      <c r="AC47" s="46">
        <v>0</v>
      </c>
      <c r="AD47" s="46">
        <v>0</v>
      </c>
      <c r="AE47" s="46">
        <v>7.4298647356299989</v>
      </c>
      <c r="AF47" s="46">
        <v>0</v>
      </c>
    </row>
    <row r="48" spans="1:32" ht="28.5" customHeight="1">
      <c r="A48" s="23" t="s">
        <v>55</v>
      </c>
      <c r="B48" s="24" t="s">
        <v>49</v>
      </c>
      <c r="C48" s="26">
        <f t="shared" si="2"/>
        <v>8629.6690639101216</v>
      </c>
      <c r="D48" s="26">
        <f t="shared" si="3"/>
        <v>482.45198725697469</v>
      </c>
      <c r="E48" s="26">
        <f t="shared" si="4"/>
        <v>0.15717231507426169</v>
      </c>
      <c r="F48" s="26">
        <f t="shared" si="5"/>
        <v>36.317431232488318</v>
      </c>
      <c r="G48" s="26">
        <f t="shared" si="6"/>
        <v>8060.8729858607558</v>
      </c>
      <c r="H48" s="26">
        <f t="shared" si="7"/>
        <v>49.869487244828015</v>
      </c>
      <c r="I48" s="26">
        <f t="shared" si="8"/>
        <v>7.6401309878837576E-3</v>
      </c>
      <c r="J48" s="26">
        <f t="shared" si="9"/>
        <v>0.46606240951405198</v>
      </c>
      <c r="K48" s="26">
        <f t="shared" si="10"/>
        <v>0</v>
      </c>
      <c r="L48" s="26">
        <f t="shared" si="10"/>
        <v>0</v>
      </c>
      <c r="M48" s="26">
        <f t="shared" si="10"/>
        <v>0</v>
      </c>
      <c r="N48" s="26">
        <f t="shared" si="11"/>
        <v>8060.3992833202537</v>
      </c>
      <c r="O48" s="26">
        <f t="shared" si="12"/>
        <v>0</v>
      </c>
      <c r="R48" s="20" t="s">
        <v>55</v>
      </c>
      <c r="S48" s="21" t="s">
        <v>49</v>
      </c>
      <c r="T48" s="46">
        <v>8629.6690639101216</v>
      </c>
      <c r="U48" s="46">
        <v>482.45198725697469</v>
      </c>
      <c r="V48" s="46">
        <v>0.15717231507426169</v>
      </c>
      <c r="W48" s="46">
        <v>36.317431232488318</v>
      </c>
      <c r="X48" s="46">
        <v>8060.8729858607558</v>
      </c>
      <c r="Y48" s="46">
        <v>49.869487244828015</v>
      </c>
      <c r="Z48" s="46">
        <v>7.6401309878837576E-3</v>
      </c>
      <c r="AA48" s="46">
        <v>0.46606240951405198</v>
      </c>
      <c r="AB48" s="46">
        <v>0</v>
      </c>
      <c r="AC48" s="46">
        <v>0</v>
      </c>
      <c r="AD48" s="46">
        <v>0</v>
      </c>
      <c r="AE48" s="46">
        <v>8060.3992833202537</v>
      </c>
      <c r="AF48" s="46">
        <v>0</v>
      </c>
    </row>
    <row r="49" spans="1:32" ht="28.5" customHeight="1">
      <c r="A49" s="23" t="s">
        <v>56</v>
      </c>
      <c r="B49" s="24" t="s">
        <v>49</v>
      </c>
      <c r="C49" s="26">
        <f t="shared" si="2"/>
        <v>119.13878987670387</v>
      </c>
      <c r="D49" s="26">
        <f t="shared" si="3"/>
        <v>0.11655801805160756</v>
      </c>
      <c r="E49" s="26">
        <f t="shared" si="4"/>
        <v>1.1194290573370489E-4</v>
      </c>
      <c r="F49" s="26">
        <f t="shared" si="5"/>
        <v>8.546136507576069E-3</v>
      </c>
      <c r="G49" s="26">
        <f t="shared" si="6"/>
        <v>119.01334639330825</v>
      </c>
      <c r="H49" s="26">
        <f t="shared" si="7"/>
        <v>2.2738593070540519E-4</v>
      </c>
      <c r="I49" s="26">
        <f t="shared" si="8"/>
        <v>2.1184570327581385E-5</v>
      </c>
      <c r="J49" s="26">
        <f t="shared" si="9"/>
        <v>4.6244714557545308E-2</v>
      </c>
      <c r="K49" s="26">
        <f t="shared" si="10"/>
        <v>0</v>
      </c>
      <c r="L49" s="26">
        <f t="shared" si="10"/>
        <v>0</v>
      </c>
      <c r="M49" s="26">
        <f t="shared" si="10"/>
        <v>0</v>
      </c>
      <c r="N49" s="26">
        <f t="shared" si="11"/>
        <v>118.96708049418038</v>
      </c>
      <c r="O49" s="26">
        <f t="shared" si="12"/>
        <v>0</v>
      </c>
      <c r="R49" s="20" t="s">
        <v>56</v>
      </c>
      <c r="S49" s="21" t="s">
        <v>49</v>
      </c>
      <c r="T49" s="46">
        <v>119.13878987670387</v>
      </c>
      <c r="U49" s="46">
        <v>0.11655801805160756</v>
      </c>
      <c r="V49" s="46">
        <v>1.1194290573370489E-4</v>
      </c>
      <c r="W49" s="46">
        <v>8.546136507576069E-3</v>
      </c>
      <c r="X49" s="46">
        <v>119.01334639330825</v>
      </c>
      <c r="Y49" s="46">
        <v>2.2738593070540519E-4</v>
      </c>
      <c r="Z49" s="46">
        <v>2.1184570327581385E-5</v>
      </c>
      <c r="AA49" s="46">
        <v>4.6244714557545308E-2</v>
      </c>
      <c r="AB49" s="46">
        <v>0</v>
      </c>
      <c r="AC49" s="46">
        <v>0</v>
      </c>
      <c r="AD49" s="46">
        <v>0</v>
      </c>
      <c r="AE49" s="46">
        <v>118.96708049418038</v>
      </c>
      <c r="AF49" s="46">
        <v>0</v>
      </c>
    </row>
    <row r="50" spans="1:32" ht="28.5" customHeight="1">
      <c r="A50" s="23" t="s">
        <v>57</v>
      </c>
      <c r="B50" s="24" t="s">
        <v>49</v>
      </c>
      <c r="C50" s="26">
        <f t="shared" si="2"/>
        <v>0</v>
      </c>
      <c r="D50" s="26">
        <f t="shared" si="3"/>
        <v>0</v>
      </c>
      <c r="E50" s="26">
        <f t="shared" si="4"/>
        <v>0</v>
      </c>
      <c r="F50" s="26">
        <f t="shared" si="5"/>
        <v>0</v>
      </c>
      <c r="G50" s="26">
        <f t="shared" si="6"/>
        <v>0</v>
      </c>
      <c r="H50" s="26">
        <f t="shared" si="7"/>
        <v>0</v>
      </c>
      <c r="I50" s="26">
        <f t="shared" si="8"/>
        <v>0</v>
      </c>
      <c r="J50" s="26">
        <f t="shared" si="9"/>
        <v>0</v>
      </c>
      <c r="K50" s="26">
        <f t="shared" si="10"/>
        <v>0</v>
      </c>
      <c r="L50" s="26">
        <f t="shared" si="10"/>
        <v>0</v>
      </c>
      <c r="M50" s="26">
        <f t="shared" si="10"/>
        <v>0</v>
      </c>
      <c r="N50" s="26">
        <f t="shared" si="11"/>
        <v>0</v>
      </c>
      <c r="O50" s="26">
        <f t="shared" si="12"/>
        <v>0</v>
      </c>
      <c r="R50" s="20" t="s">
        <v>57</v>
      </c>
      <c r="S50" s="21" t="s">
        <v>49</v>
      </c>
      <c r="T50" s="46">
        <v>0</v>
      </c>
      <c r="U50" s="46">
        <v>0</v>
      </c>
      <c r="V50" s="46">
        <v>0</v>
      </c>
      <c r="W50" s="46">
        <v>0</v>
      </c>
      <c r="X50" s="46">
        <v>0</v>
      </c>
      <c r="Y50" s="46">
        <v>0</v>
      </c>
      <c r="Z50" s="46">
        <v>0</v>
      </c>
      <c r="AA50" s="46">
        <v>0</v>
      </c>
      <c r="AB50" s="46">
        <v>0</v>
      </c>
      <c r="AC50" s="46">
        <v>0</v>
      </c>
      <c r="AD50" s="46">
        <v>0</v>
      </c>
      <c r="AE50" s="46">
        <v>0</v>
      </c>
      <c r="AF50" s="46">
        <v>0</v>
      </c>
    </row>
    <row r="51" spans="1:32" ht="28.5" customHeight="1">
      <c r="A51" s="23" t="s">
        <v>58</v>
      </c>
      <c r="B51" s="24" t="s">
        <v>49</v>
      </c>
      <c r="C51" s="26">
        <f t="shared" si="2"/>
        <v>31.1622374624</v>
      </c>
      <c r="D51" s="26">
        <f t="shared" si="3"/>
        <v>4.0562374624000004</v>
      </c>
      <c r="E51" s="26">
        <f t="shared" si="4"/>
        <v>0</v>
      </c>
      <c r="F51" s="26">
        <f t="shared" si="5"/>
        <v>10.625999999999999</v>
      </c>
      <c r="G51" s="26">
        <f t="shared" si="6"/>
        <v>0</v>
      </c>
      <c r="H51" s="26">
        <f t="shared" si="7"/>
        <v>16.48</v>
      </c>
      <c r="I51" s="26">
        <f t="shared" si="8"/>
        <v>0</v>
      </c>
      <c r="J51" s="26">
        <f t="shared" si="9"/>
        <v>0</v>
      </c>
      <c r="K51" s="26">
        <f t="shared" si="10"/>
        <v>0</v>
      </c>
      <c r="L51" s="26">
        <f t="shared" si="10"/>
        <v>0</v>
      </c>
      <c r="M51" s="26">
        <f t="shared" si="10"/>
        <v>0</v>
      </c>
      <c r="N51" s="26">
        <f t="shared" si="11"/>
        <v>0</v>
      </c>
      <c r="O51" s="26">
        <f t="shared" si="12"/>
        <v>0</v>
      </c>
      <c r="R51" s="20" t="s">
        <v>58</v>
      </c>
      <c r="S51" s="21" t="s">
        <v>49</v>
      </c>
      <c r="T51" s="46">
        <v>31.1622374624</v>
      </c>
      <c r="U51" s="46">
        <v>4.0562374624000004</v>
      </c>
      <c r="V51" s="46">
        <v>0</v>
      </c>
      <c r="W51" s="46">
        <v>10.625999999999999</v>
      </c>
      <c r="X51" s="46">
        <v>0</v>
      </c>
      <c r="Y51" s="46">
        <v>16.48</v>
      </c>
      <c r="Z51" s="46">
        <v>0</v>
      </c>
      <c r="AA51" s="46">
        <v>0</v>
      </c>
      <c r="AB51" s="46">
        <v>0</v>
      </c>
      <c r="AC51" s="46">
        <v>0</v>
      </c>
      <c r="AD51" s="46">
        <v>0</v>
      </c>
      <c r="AE51" s="46">
        <v>0</v>
      </c>
      <c r="AF51" s="46">
        <v>0</v>
      </c>
    </row>
    <row r="52" spans="1:32" ht="28.5" customHeight="1">
      <c r="A52" s="23" t="s">
        <v>59</v>
      </c>
      <c r="B52" s="24" t="s">
        <v>49</v>
      </c>
      <c r="C52" s="26">
        <f t="shared" si="2"/>
        <v>18.899000286684139</v>
      </c>
      <c r="D52" s="26">
        <f t="shared" si="3"/>
        <v>2.8668413824962246E-7</v>
      </c>
      <c r="E52" s="26">
        <f t="shared" si="4"/>
        <v>0</v>
      </c>
      <c r="F52" s="26">
        <f t="shared" si="5"/>
        <v>1.2849999999999999</v>
      </c>
      <c r="G52" s="26">
        <f t="shared" si="6"/>
        <v>0</v>
      </c>
      <c r="H52" s="26">
        <f t="shared" si="7"/>
        <v>17.614000000000001</v>
      </c>
      <c r="I52" s="26">
        <f t="shared" si="8"/>
        <v>0</v>
      </c>
      <c r="J52" s="26">
        <f t="shared" si="9"/>
        <v>0</v>
      </c>
      <c r="K52" s="26">
        <f t="shared" si="10"/>
        <v>0</v>
      </c>
      <c r="L52" s="26">
        <f t="shared" si="10"/>
        <v>0</v>
      </c>
      <c r="M52" s="26">
        <f t="shared" si="10"/>
        <v>0</v>
      </c>
      <c r="N52" s="26">
        <f t="shared" si="11"/>
        <v>0</v>
      </c>
      <c r="O52" s="26">
        <f t="shared" si="12"/>
        <v>0</v>
      </c>
      <c r="R52" s="20" t="s">
        <v>59</v>
      </c>
      <c r="S52" s="21" t="s">
        <v>49</v>
      </c>
      <c r="T52" s="46">
        <v>18.899000286684139</v>
      </c>
      <c r="U52" s="46">
        <v>2.8668413824962246E-7</v>
      </c>
      <c r="V52" s="46">
        <v>0</v>
      </c>
      <c r="W52" s="46">
        <v>1.2849999999999999</v>
      </c>
      <c r="X52" s="46">
        <v>0</v>
      </c>
      <c r="Y52" s="46">
        <v>17.614000000000001</v>
      </c>
      <c r="Z52" s="46">
        <v>0</v>
      </c>
      <c r="AA52" s="46">
        <v>0</v>
      </c>
      <c r="AB52" s="46">
        <v>0</v>
      </c>
      <c r="AC52" s="46">
        <v>0</v>
      </c>
      <c r="AD52" s="46">
        <v>0</v>
      </c>
      <c r="AE52" s="46">
        <v>0</v>
      </c>
      <c r="AF52" s="46">
        <v>0</v>
      </c>
    </row>
    <row r="53" spans="1:32" ht="28.5" customHeight="1">
      <c r="A53" s="23" t="s">
        <v>60</v>
      </c>
      <c r="B53" s="24" t="s">
        <v>38</v>
      </c>
      <c r="C53" s="26">
        <f t="shared" si="2"/>
        <v>1.1386451262441453</v>
      </c>
      <c r="D53" s="26">
        <f t="shared" si="3"/>
        <v>0.11544678663998616</v>
      </c>
      <c r="E53" s="26">
        <f t="shared" si="4"/>
        <v>0</v>
      </c>
      <c r="F53" s="26">
        <f t="shared" si="5"/>
        <v>0.11886517759093421</v>
      </c>
      <c r="G53" s="26">
        <f t="shared" si="6"/>
        <v>0</v>
      </c>
      <c r="H53" s="26">
        <f t="shared" si="7"/>
        <v>0.90433316201322489</v>
      </c>
      <c r="I53" s="26">
        <f t="shared" si="8"/>
        <v>0</v>
      </c>
      <c r="J53" s="26">
        <f t="shared" si="9"/>
        <v>0</v>
      </c>
      <c r="K53" s="26">
        <f t="shared" si="10"/>
        <v>0</v>
      </c>
      <c r="L53" s="26">
        <f t="shared" si="10"/>
        <v>0</v>
      </c>
      <c r="M53" s="26">
        <f t="shared" si="10"/>
        <v>0</v>
      </c>
      <c r="N53" s="26">
        <f t="shared" si="11"/>
        <v>0</v>
      </c>
      <c r="O53" s="26">
        <f t="shared" si="12"/>
        <v>0</v>
      </c>
      <c r="R53" s="20" t="s">
        <v>60</v>
      </c>
      <c r="S53" s="21" t="s">
        <v>38</v>
      </c>
      <c r="T53" s="46">
        <v>1.1386451262441453</v>
      </c>
      <c r="U53" s="46">
        <v>0.11544678663998616</v>
      </c>
      <c r="V53" s="46">
        <v>0</v>
      </c>
      <c r="W53" s="46">
        <v>0.11886517759093421</v>
      </c>
      <c r="X53" s="46">
        <v>0</v>
      </c>
      <c r="Y53" s="46">
        <v>0.90433316201322489</v>
      </c>
      <c r="Z53" s="46">
        <v>0</v>
      </c>
      <c r="AA53" s="46">
        <v>0</v>
      </c>
      <c r="AB53" s="46">
        <v>0</v>
      </c>
      <c r="AC53" s="46">
        <v>0</v>
      </c>
      <c r="AD53" s="46">
        <v>0</v>
      </c>
      <c r="AE53" s="46">
        <v>0</v>
      </c>
      <c r="AF53" s="46">
        <v>0</v>
      </c>
    </row>
    <row r="54" spans="1:32">
      <c r="G54" s="10"/>
      <c r="I54" s="12"/>
    </row>
  </sheetData>
  <sheetProtection algorithmName="SHA-512" hashValue="9l53kMpAo7LUFMs0/xYyng/mCBWnle4PW2fmirLmAE3WL8/tgkIsa15Bitm8KO/Fvv+39UWFugzoxO5dzO2MmQ==" saltValue="57/n8GbyGJoNh7pWh/83SQ==" spinCount="100000" sheet="1" objects="1" scenarios="1"/>
  <mergeCells count="3">
    <mergeCell ref="A10:D10"/>
    <mergeCell ref="A11:D11"/>
    <mergeCell ref="C3:D3"/>
  </mergeCells>
  <dataValidations count="1">
    <dataValidation type="list" allowBlank="1" showInputMessage="1" showErrorMessage="1" sqref="C3" xr:uid="{00000000-0002-0000-0100-000000000000}">
      <formula1>$S$3:$AF$3</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Information</vt:lpstr>
      <vt:lpstr>Impact Echelle Equipement</vt:lpstr>
    </vt:vector>
  </TitlesOfParts>
  <Company>De Dietrich Thermique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WILLM Jean-charles</cp:lastModifiedBy>
  <dcterms:created xsi:type="dcterms:W3CDTF">2018-08-23T14:08:48Z</dcterms:created>
  <dcterms:modified xsi:type="dcterms:W3CDTF">2021-03-30T06:14:18Z</dcterms:modified>
</cp:coreProperties>
</file>